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Categories" state="visible" r:id="rId5"/>
    <sheet sheetId="3" name="Source Rows" state="visible" r:id="rId6"/>
    <sheet sheetId="4" name="Transactions" state="visible" r:id="rId7"/>
    <sheet sheetId="5" name="Monthly Summary" state="visible" r:id="rId8"/>
    <sheet sheetId="6" name="Reconciliation Handoff" state="visible" r:id="rId9"/>
    <sheet sheetId="7" name="Example Sources" state="visible" r:id="rId10"/>
    <sheet sheetId="8" name="Example Transactions" state="visible" r:id="rId11"/>
    <sheet sheetId="9" name="Example Summary" state="visible" r:id="rId12"/>
    <sheet sheetId="10" name="Example Handoff" state="visible" r:id="rId13"/>
  </sheets>
  <definedNames>
    <definedName name="BookCategories">Categories!$A$6:$A$35</definedName>
    <definedName name="_xlnm.Print_Area" localSheetId="0">'Instructions'!$A1:$B19</definedName>
    <definedName name="_xlnm.Print_Titles" localSheetId="0">'Instructions'!$1:$5</definedName>
    <definedName name="_xlnm.Print_Area" localSheetId="1">'Categories'!$A1:$B35</definedName>
    <definedName name="_xlnm.Print_Titles" localSheetId="1">'Categories'!$1:$5</definedName>
    <definedName name="_xlnm.Print_Area" localSheetId="2">'Source Rows'!$A1:$G205</definedName>
    <definedName name="_xlnm.Print_Titles" localSheetId="2">'Source Rows'!$1:$5</definedName>
    <definedName name="_xlnm.Print_Area" localSheetId="3">'Transactions'!$A1:$M205</definedName>
    <definedName name="_xlnm.Print_Titles" localSheetId="3">'Transactions'!$1:$5</definedName>
    <definedName name="_xlnm.Print_Area" localSheetId="4">'Monthly Summary'!$A1:$I16</definedName>
    <definedName name="_xlnm.Print_Titles" localSheetId="4">'Monthly Summary'!$1:$5</definedName>
    <definedName name="_xlnm.Print_Area" localSheetId="5">'Reconciliation Handoff'!$A1:$J11</definedName>
    <definedName name="_xlnm.Print_Titles" localSheetId="5">'Reconciliation Handoff'!$1:$5</definedName>
    <definedName name="_xlnm.Print_Area" localSheetId="6">'Example Sources'!$A1:$G205</definedName>
    <definedName name="_xlnm.Print_Titles" localSheetId="6">'Example Sources'!$1:$5</definedName>
    <definedName name="_xlnm.Print_Area" localSheetId="7">'Example Transactions'!$A1:$M205</definedName>
    <definedName name="_xlnm.Print_Titles" localSheetId="7">'Example Transactions'!$1:$5</definedName>
    <definedName name="_xlnm.Print_Area" localSheetId="8">'Example Summary'!$A1:$I16</definedName>
    <definedName name="_xlnm.Print_Titles" localSheetId="8">'Example Summary'!$1:$5</definedName>
    <definedName name="_xlnm.Print_Area" localSheetId="9">'Example Handoff'!$A1:$J11</definedName>
    <definedName name="_xlnm.Print_Titles" localSheetId="9">'Example Handoff'!$1:$5</definedName>
  </definedNames>
  <calcPr calcId="171027" fullCalcOnLoad="1"/>
</workbook>
</file>

<file path=xl/sharedStrings.xml><?xml version="1.0" encoding="utf-8"?>
<sst xmlns="http://schemas.openxmlformats.org/spreadsheetml/2006/main" count="303" uniqueCount="141">
  <si>
    <t>Instructions</t>
  </si>
  <si>
    <t>Topic</t>
  </si>
  <si>
    <t>Start here</t>
  </si>
  <si>
    <t>Use Source Rows to retain original records, then copy reviewed values to Transactions. Keep actual statements and receipts separately. Never overwrite original descriptions or discard equal-value payments without evidence. Blank and example sheets are separate.</t>
  </si>
  <si>
    <t>Categories and limits</t>
  </si>
  <si>
    <t>Categories rows 6:35 allow 30 unique manual category names mapped to Income, Expense, Transfer or Other. Source and transaction rows 6:205 allow 200 records. Monthly Summary covers two months beginning with B2. Do not paste outside fixed ranges.</t>
  </si>
  <si>
    <t>Manual review</t>
  </si>
  <si>
    <t>Choose a category yourself; only its type is looked up. IDs must be unique and match the original source fields. Resolve REVIEW INPUT, source count gap, unclassified net and outside-period rows. Outside-period rows may be deliberate prior pending items, but must be explained.</t>
  </si>
  <si>
    <t>Transfers and other</t>
  </si>
  <si>
    <t>Keep both transfer sides if both bank accounts are present and use one transfer reference. Transfers do not enter Income or Expense. Other retains owner/financing or other excluded movements for review. Transfers need not net to zero if only one side/account is included.</t>
  </si>
  <si>
    <t>Fictional Maple Services</t>
  </si>
  <si>
    <t>October income 1,500 less expenses 205 = 1,295; November income 900 less expenses 680 = 220. Total 1,515. Checking opens 1,000 and closes 1,995 then 2,315. Savings opens 0 and closes 300 then 200. Combined ending cash 2,515.</t>
  </si>
  <si>
    <t>Reconciliation handoff</t>
  </si>
  <si>
    <t>Select one account in B2 and set its opening book balance E2. Enter statement closings F6:F7. November statement 2,390 less pending check 75 = books 2,315. Enter the actual cleared date when an item clears; the handoff uses dates to preserve historical pending balances.</t>
  </si>
  <si>
    <t>Prior outstanding items</t>
  </si>
  <si>
    <t>Opening books already include earlier pending items. Retain their prior-period dated rows and actual cleared dates (blank until cleared) for bank adjustments; monthly movement excludes earlier dates. Do not add those items again to opening books.</t>
  </si>
  <si>
    <t>Refund signs and scope</t>
  </si>
  <si>
    <t>Positive money-in in an Expense category reduces expense; money-out in an Income category reduces income. Use only for documented refunds/reversals. This is cash activity organization, not full accrual accounting, automatic categorization or tax compliance.</t>
  </si>
  <si>
    <t>Input and formulas</t>
  </si>
  <si>
    <t>Yellow cells are manual inputs. Other cells contain formulas or reference text. Paste values only into input columns. No macros or external links. Formulas request recalculation on open; cached example values are supplied. Keep a backup before editing.</t>
  </si>
  <si>
    <t>Import into Google Sheets</t>
  </si>
  <si>
    <t>In Sheets choose File &gt; Import &gt; Upload, select the XLSX and Create new spreadsheet. Import every sheet. Compare example totals, dates, dropdowns and print previews after import. No hosted Sheets copy or actual Sheets/desktop Excel testing is claimed.</t>
  </si>
  <si>
    <t>Signs and dates</t>
  </si>
  <si>
    <t>Use one currency. Enter positive amounts in the appropriate money-in/money-out or debit/credit column, not negative amounts. Enter real spreadsheet dates, not ambiguous text. References and account codes are text.</t>
  </si>
  <si>
    <t>Source and limits</t>
  </si>
  <si>
    <t>Keep original statements, receipts and invoices outside this workbook. The examples are fictional educational records, not professional advice. Data validation can be bypassed by pasting; investigate review flags rather than relying on dropdowns alone.</t>
  </si>
  <si>
    <t>Accounting source</t>
  </si>
  <si>
    <t>IRS Publication 583, Recording Business Transactions, Bookkeeping System and Reconciling the Checking Account. Checked 2026-11-01. https://www.irs.gov/publications/p583</t>
  </si>
  <si>
    <t>Import source</t>
  </si>
  <si>
    <t>Google Docs Editors Help, Use both Excel &amp; Sheets: Best practices, Import Excel data into Sheets. Checked 2026-11-01. https://support.google.com/docs/answer/9331167?hl=en</t>
  </si>
  <si>
    <t>Categories</t>
  </si>
  <si>
    <t>30 categories: rows 6:35. Names must be unique. Types are Income, Expense, Transfer, Other. Selecting a category remains a human decision. Preserve example categories if retaining example sheets.</t>
  </si>
  <si>
    <t>Manual category name</t>
  </si>
  <si>
    <t>Summary type</t>
  </si>
  <si>
    <t>Service income</t>
  </si>
  <si>
    <t>Income</t>
  </si>
  <si>
    <t>Supplies</t>
  </si>
  <si>
    <t>Expense</t>
  </si>
  <si>
    <t>Rent</t>
  </si>
  <si>
    <t>Bank fees</t>
  </si>
  <si>
    <t>Internal transfer</t>
  </si>
  <si>
    <t>Transfer</t>
  </si>
  <si>
    <t>Owner funds</t>
  </si>
  <si>
    <t>Other</t>
  </si>
  <si>
    <t>Source Rows</t>
  </si>
  <si>
    <t>Retain the original 200 rows (6:205) and supporting documents. No deduplication. Two equal payments can be legitimate. Keep account names and unique row IDs consistent with Transactions.</t>
  </si>
  <si>
    <t>Row ID</t>
  </si>
  <si>
    <t>Original date</t>
  </si>
  <si>
    <t>Account</t>
  </si>
  <si>
    <t>Original description</t>
  </si>
  <si>
    <t>Money in (+)</t>
  </si>
  <si>
    <t>Money out (+)</t>
  </si>
  <si>
    <t>Source document / row</t>
  </si>
  <si>
    <t>Transactions</t>
  </si>
  <si>
    <t>200 rows (6:205). Copy original values, choose category manually, retain source ID. I and M are formulas. Enter the actual cleared date in L; leave it blank for Pending. Historical reconciliation uses this date.</t>
  </si>
  <si>
    <t>Date</t>
  </si>
  <si>
    <t>Manual category</t>
  </si>
  <si>
    <t>Category type</t>
  </si>
  <si>
    <t>Transfer reference</t>
  </si>
  <si>
    <t>Current status</t>
  </si>
  <si>
    <t>Cleared date</t>
  </si>
  <si>
    <t>Review</t>
  </si>
  <si>
    <t>Monthly Summary</t>
  </si>
  <si>
    <t>First month</t>
  </si>
  <si>
    <t>Two calendar months beginning with the month selected in B2. Income and Expense exclude Transfer and Other. Expense refunds reduce expense; income refunds reduce income. Check every review flag.</t>
  </si>
  <si>
    <t>Month</t>
  </si>
  <si>
    <t>Income (net)</t>
  </si>
  <si>
    <t>Expense (net)</t>
  </si>
  <si>
    <t>Income less expense</t>
  </si>
  <si>
    <t>Transfer in</t>
  </si>
  <si>
    <t>Transfer out</t>
  </si>
  <si>
    <t>Other in</t>
  </si>
  <si>
    <t>Other out</t>
  </si>
  <si>
    <t>All net cash movement</t>
  </si>
  <si>
    <t>Total</t>
  </si>
  <si>
    <t>Review rows</t>
  </si>
  <si>
    <t>Source rows</t>
  </si>
  <si>
    <t>Reviewed IDs</t>
  </si>
  <si>
    <t>Source count gap</t>
  </si>
  <si>
    <t>Unclassified net</t>
  </si>
  <si>
    <t>Outside period rows</t>
  </si>
  <si>
    <t>Reconciliation Handoff</t>
  </si>
  <si>
    <t>Checking</t>
  </si>
  <si>
    <t>Opening books</t>
  </si>
  <si>
    <t>One account, exact name in B2. F6:F7 are statement inputs. G:H include dated book rows with no cleared date or a cleared date after that month-end. Later clearing does not erase earlier outstanding items.</t>
  </si>
  <si>
    <t>Money in</t>
  </si>
  <si>
    <t>Money out</t>
  </si>
  <si>
    <t>Closing books</t>
  </si>
  <si>
    <t>Statement close</t>
  </si>
  <si>
    <t>Pending in</t>
  </si>
  <si>
    <t>Pending out</t>
  </si>
  <si>
    <t>Adjusted bank</t>
  </si>
  <si>
    <t>Book minus bank</t>
  </si>
  <si>
    <t>Evidence to retain</t>
  </si>
  <si>
    <t>Statements, receipts, original source rows, transfer pairing and outstanding-item list. A zero difference is not proof of correct categories.</t>
  </si>
  <si>
    <t>Prior pending items</t>
  </si>
  <si>
    <t>Opening books must already include older pending items. Retain dated prior-period pending rows for the bank-side adjustment; do not count them again as current-period movement.</t>
  </si>
  <si>
    <t>Example Sources</t>
  </si>
  <si>
    <t>O01</t>
  </si>
  <si>
    <t>CLIENT A RECEIPT</t>
  </si>
  <si>
    <t>OCT-CHK-01</t>
  </si>
  <si>
    <t>O02</t>
  </si>
  <si>
    <t>SUPPLY SHOP</t>
  </si>
  <si>
    <t>OCT-CHK-02 / RCPT-A</t>
  </si>
  <si>
    <t>O03</t>
  </si>
  <si>
    <t>OCT-CHK-03 / RCPT-B</t>
  </si>
  <si>
    <t>O04</t>
  </si>
  <si>
    <t>TRANSFER TO SAVINGS</t>
  </si>
  <si>
    <t>OCT-CHK-04</t>
  </si>
  <si>
    <t>O05</t>
  </si>
  <si>
    <t>Savings</t>
  </si>
  <si>
    <t>TRANSFER FROM CHECKING</t>
  </si>
  <si>
    <t>OCT-SAV-01</t>
  </si>
  <si>
    <t>O06</t>
  </si>
  <si>
    <t>MONTHLY FEE</t>
  </si>
  <si>
    <t>OCT-CHK-05</t>
  </si>
  <si>
    <t>N01</t>
  </si>
  <si>
    <t>CLIENT B RECEIPT</t>
  </si>
  <si>
    <t>NOV-CHK-01</t>
  </si>
  <si>
    <t>N02</t>
  </si>
  <si>
    <t>OFFICE RENT</t>
  </si>
  <si>
    <t>NOV-CHK-02</t>
  </si>
  <si>
    <t>N03</t>
  </si>
  <si>
    <t>TRANSFER TO CHECKING</t>
  </si>
  <si>
    <t>NOV-SAV-01</t>
  </si>
  <si>
    <t>N04</t>
  </si>
  <si>
    <t>TRANSFER FROM SAVINGS</t>
  </si>
  <si>
    <t>NOV-CHK-03</t>
  </si>
  <si>
    <t>N05</t>
  </si>
  <si>
    <t>SUPPLIES CHECK 204</t>
  </si>
  <si>
    <t>CHECK-204 / RCPT-C</t>
  </si>
  <si>
    <t>N06</t>
  </si>
  <si>
    <t>NOV-CHK-04</t>
  </si>
  <si>
    <t>Example Transactions</t>
  </si>
  <si>
    <t/>
  </si>
  <si>
    <t>Cleared</t>
  </si>
  <si>
    <t>TR-01</t>
  </si>
  <si>
    <t>TR-02</t>
  </si>
  <si>
    <t>Pending</t>
  </si>
  <si>
    <t>Example Summary</t>
  </si>
  <si>
    <t>Example Handoff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</si>
</sst>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;[Red](#,##0.00)"/>
    <numFmt numFmtId="166" formatCode="mmm yyyy"/>
  </numFmts>
  <fonts count="3" x14ac:knownFonts="1">
    <font>
      <color theme="1"/>
      <family val="2"/>
      <scheme val="minor"/>
      <sz val="11"/>
      <name val="Calibri"/>
    </font>
    <font>
      <b/>
      <color rgb="FF274B3D"/>
      <sz val="17"/>
      <name val="Calibri"/>
    </font>
    <font>
      <b/>
      <color rgb="FF274B3D"/>
    </font>
  </fonts>
  <fills count="4">
    <fill>
      <patternFill patternType="none"/>
    </fill>
    <fill>
      <patternFill patternType="gray125"/>
    </fill>
    <fill>
      <patternFill patternType="solid">
        <fgColor rgb="FFE3ECE6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49" fontId="0" fillId="3" borderId="0" xfId="0" applyNumberFormat="1" applyFill="1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5" fontId="0" fillId="3" borderId="0" xfId="0" applyNumberFormat="1" applyFill="1" applyAlignment="1">
      <alignment vertical="top" wrapText="1"/>
    </xf>
    <xf numFmtId="166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28" customWidth="1"/>
    <col min="2" max="2" width="105" customWidth="1"/>
  </cols>
  <sheetData>
    <row r="1" ht="26" customHeight="1" spans="1:1" x14ac:dyDescent="0.25">
      <c r="A1" s="1" t="s">
        <v>0</v>
      </c>
    </row>
    <row r="5" ht="32" customHeight="1" spans="1:2" x14ac:dyDescent="0.25">
      <c r="A5" s="2" t="s">
        <v>1</v>
      </c>
      <c r="B5" s="2" t="s">
        <v>0</v>
      </c>
    </row>
    <row r="6" ht="48" customHeight="1" spans="1:2" s="3" customFormat="1" x14ac:dyDescent="0.25">
      <c r="A6" s="3" t="s">
        <v>2</v>
      </c>
      <c r="B6" s="3" t="s">
        <v>3</v>
      </c>
    </row>
    <row r="7" ht="48" customHeight="1" spans="1:2" s="3" customFormat="1" x14ac:dyDescent="0.25">
      <c r="A7" s="3" t="s">
        <v>4</v>
      </c>
      <c r="B7" s="3" t="s">
        <v>5</v>
      </c>
    </row>
    <row r="8" ht="48" customHeight="1" spans="1:2" s="3" customFormat="1" x14ac:dyDescent="0.25">
      <c r="A8" s="3" t="s">
        <v>6</v>
      </c>
      <c r="B8" s="3" t="s">
        <v>7</v>
      </c>
    </row>
    <row r="9" ht="48" customHeight="1" spans="1:2" s="3" customFormat="1" x14ac:dyDescent="0.25">
      <c r="A9" s="3" t="s">
        <v>8</v>
      </c>
      <c r="B9" s="3" t="s">
        <v>9</v>
      </c>
    </row>
    <row r="10" ht="48" customHeight="1" spans="1:2" s="3" customFormat="1" x14ac:dyDescent="0.25">
      <c r="A10" s="3" t="s">
        <v>10</v>
      </c>
      <c r="B10" s="3" t="s">
        <v>11</v>
      </c>
    </row>
    <row r="11" ht="48" customHeight="1" spans="1:2" s="3" customFormat="1" x14ac:dyDescent="0.25">
      <c r="A11" s="3" t="s">
        <v>12</v>
      </c>
      <c r="B11" s="3" t="s">
        <v>13</v>
      </c>
    </row>
    <row r="12" ht="48" customHeight="1" spans="1:2" s="3" customFormat="1" x14ac:dyDescent="0.25">
      <c r="A12" s="3" t="s">
        <v>14</v>
      </c>
      <c r="B12" s="3" t="s">
        <v>15</v>
      </c>
    </row>
    <row r="13" ht="48" customHeight="1" spans="1:2" s="3" customFormat="1" x14ac:dyDescent="0.25">
      <c r="A13" s="3" t="s">
        <v>16</v>
      </c>
      <c r="B13" s="3" t="s">
        <v>17</v>
      </c>
    </row>
    <row r="14" ht="48" customHeight="1" spans="1:2" s="3" customFormat="1" x14ac:dyDescent="0.25">
      <c r="A14" s="3" t="s">
        <v>18</v>
      </c>
      <c r="B14" s="3" t="s">
        <v>19</v>
      </c>
    </row>
    <row r="15" ht="48" customHeight="1" spans="1:2" s="3" customFormat="1" x14ac:dyDescent="0.25">
      <c r="A15" s="3" t="s">
        <v>20</v>
      </c>
      <c r="B15" s="3" t="s">
        <v>21</v>
      </c>
    </row>
    <row r="16" ht="48" customHeight="1" spans="1:2" s="3" customFormat="1" x14ac:dyDescent="0.25">
      <c r="A16" s="3" t="s">
        <v>22</v>
      </c>
      <c r="B16" s="3" t="s">
        <v>23</v>
      </c>
    </row>
    <row r="17" ht="48" customHeight="1" spans="1:2" s="3" customFormat="1" x14ac:dyDescent="0.25">
      <c r="A17" s="3" t="s">
        <v>24</v>
      </c>
      <c r="B17" s="3" t="s">
        <v>25</v>
      </c>
    </row>
    <row r="18" ht="42" customHeight="1" spans="1:2" s="3" customFormat="1" x14ac:dyDescent="0.25">
      <c r="A18" s="3" t="s">
        <v>26</v>
      </c>
      <c r="B18" s="3" t="s">
        <v>27</v>
      </c>
    </row>
    <row r="19" ht="42" customHeight="1" spans="1:2" s="3" customFormat="1" x14ac:dyDescent="0.25">
      <c r="A19" s="3" t="s">
        <v>28</v>
      </c>
      <c r="B19" s="3" t="s">
        <v>29</v>
      </c>
    </row>
  </sheetData>
  <pageMargins left="0.35" right="0.35" top="0.5" bottom="0.5" header="0.2" footer="0.2"/>
  <pageSetup paperSize="9" orientation="portrait" fitToWidth="1" fitToHeight="0"/>
  <headerFooter>
    <oddFooter>&amp;LFulla Ledger | Educational template&amp;RPage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36" customWidth="1"/>
    <col min="2" max="2" width="24" customWidth="1"/>
  </cols>
  <sheetData>
    <row r="1" ht="26" customHeight="1" spans="1:1" x14ac:dyDescent="0.25">
      <c r="A1" s="1" t="s">
        <v>30</v>
      </c>
    </row>
    <row r="3" ht="44" customHeight="1" spans="1:2" x14ac:dyDescent="0.25">
      <c r="A3" s="3" t="s">
        <v>31</v>
      </c>
      <c r="B3" s="3"/>
    </row>
    <row r="5" ht="32" customHeight="1" spans="1:2" x14ac:dyDescent="0.25">
      <c r="A5" s="2" t="s">
        <v>32</v>
      </c>
      <c r="B5" s="2" t="s">
        <v>33</v>
      </c>
    </row>
    <row r="6" spans="1:2" x14ac:dyDescent="0.25">
      <c r="A6" s="4" t="s">
        <v>34</v>
      </c>
      <c r="B6" s="5" t="s">
        <v>35</v>
      </c>
    </row>
    <row r="7" spans="1:2" x14ac:dyDescent="0.25">
      <c r="A7" s="4" t="s">
        <v>36</v>
      </c>
      <c r="B7" s="5" t="s">
        <v>37</v>
      </c>
    </row>
    <row r="8" spans="1:2" x14ac:dyDescent="0.25">
      <c r="A8" s="4" t="s">
        <v>38</v>
      </c>
      <c r="B8" s="5" t="s">
        <v>37</v>
      </c>
    </row>
    <row r="9" spans="1:2" x14ac:dyDescent="0.25">
      <c r="A9" s="4" t="s">
        <v>39</v>
      </c>
      <c r="B9" s="5" t="s">
        <v>37</v>
      </c>
    </row>
    <row r="10" spans="1:2" x14ac:dyDescent="0.25">
      <c r="A10" s="4" t="s">
        <v>40</v>
      </c>
      <c r="B10" s="5" t="s">
        <v>41</v>
      </c>
    </row>
    <row r="11" spans="1:2" x14ac:dyDescent="0.25">
      <c r="A11" s="4" t="s">
        <v>42</v>
      </c>
      <c r="B11" s="5" t="s">
        <v>43</v>
      </c>
    </row>
    <row r="12" spans="1:2" x14ac:dyDescent="0.25">
      <c r="A12" s="4"/>
      <c r="B12" s="5"/>
    </row>
    <row r="13" spans="1:2" x14ac:dyDescent="0.25">
      <c r="A13" s="4"/>
      <c r="B13" s="5"/>
    </row>
    <row r="14" spans="1:2" x14ac:dyDescent="0.25">
      <c r="A14" s="4"/>
      <c r="B14" s="5"/>
    </row>
    <row r="15" spans="1:2" x14ac:dyDescent="0.25">
      <c r="A15" s="4"/>
      <c r="B15" s="5"/>
    </row>
    <row r="16" spans="1:2" x14ac:dyDescent="0.25">
      <c r="A16" s="4"/>
      <c r="B16" s="5"/>
    </row>
    <row r="17" spans="1:2" x14ac:dyDescent="0.25">
      <c r="A17" s="4"/>
      <c r="B17" s="5"/>
    </row>
    <row r="18" spans="1:2" x14ac:dyDescent="0.25">
      <c r="A18" s="4"/>
      <c r="B18" s="5"/>
    </row>
    <row r="19" spans="1:2" x14ac:dyDescent="0.25">
      <c r="A19" s="4"/>
      <c r="B19" s="5"/>
    </row>
    <row r="20" spans="1:2" x14ac:dyDescent="0.25">
      <c r="A20" s="4"/>
      <c r="B20" s="5"/>
    </row>
    <row r="21" spans="1:2" x14ac:dyDescent="0.25">
      <c r="A21" s="4"/>
      <c r="B21" s="5"/>
    </row>
    <row r="22" spans="1:2" x14ac:dyDescent="0.25">
      <c r="A22" s="4"/>
      <c r="B22" s="5"/>
    </row>
    <row r="23" spans="1:2" x14ac:dyDescent="0.25">
      <c r="A23" s="4"/>
      <c r="B23" s="5"/>
    </row>
    <row r="24" spans="1:2" x14ac:dyDescent="0.25">
      <c r="A24" s="4"/>
      <c r="B24" s="5"/>
    </row>
    <row r="25" spans="1:2" x14ac:dyDescent="0.25">
      <c r="A25" s="4"/>
      <c r="B25" s="5"/>
    </row>
    <row r="26" spans="1:2" x14ac:dyDescent="0.25">
      <c r="A26" s="4"/>
      <c r="B26" s="5"/>
    </row>
    <row r="27" spans="1:2" x14ac:dyDescent="0.25">
      <c r="A27" s="4"/>
      <c r="B27" s="5"/>
    </row>
    <row r="28" spans="1:2" x14ac:dyDescent="0.25">
      <c r="A28" s="4"/>
      <c r="B28" s="5"/>
    </row>
    <row r="29" spans="1:2" x14ac:dyDescent="0.25">
      <c r="A29" s="4"/>
      <c r="B29" s="5"/>
    </row>
    <row r="30" spans="1:2" x14ac:dyDescent="0.25">
      <c r="A30" s="4"/>
      <c r="B30" s="5"/>
    </row>
    <row r="31" spans="1:2" x14ac:dyDescent="0.25">
      <c r="A31" s="4"/>
      <c r="B31" s="5"/>
    </row>
    <row r="32" spans="1:2" x14ac:dyDescent="0.25">
      <c r="A32" s="4"/>
      <c r="B32" s="5"/>
    </row>
    <row r="33" spans="1:2" x14ac:dyDescent="0.25">
      <c r="A33" s="4"/>
      <c r="B33" s="5"/>
    </row>
    <row r="34" spans="1:2" x14ac:dyDescent="0.25">
      <c r="A34" s="4"/>
      <c r="B34" s="5"/>
    </row>
    <row r="35" spans="1:2" x14ac:dyDescent="0.25">
      <c r="A35" s="4"/>
      <c r="B35" s="5"/>
    </row>
  </sheetData>
  <autoFilter ref="A5:B35"/>
  <mergeCells count="1">
    <mergeCell ref="A3:B3"/>
  </mergeCells>
  <dataValidations count="2">
    <dataValidation type="list" allowBlank="1" showErrorMessage="1" errorStyle="stop" errorTitle="Choose a listed value" error="Select a value from the dropdown or update its reference sheet first." sqref="B10:B35">
      <formula1>"Income,Expense,Transfer,Other"</formula1>
    </dataValidation>
    <dataValidation type="list" allowBlank="1" showErrorMessage="1" errorStyle="stop" errorTitle="Choose a listed value" error="Select a value from the dropdown or update its reference sheet first." sqref="B6:B35">
      <formula1>"Income,Expense,Transfer,Other"</formula1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5" customWidth="1"/>
    <col min="2" max="2" width="16" customWidth="1"/>
    <col min="3" max="3" width="20" customWidth="1"/>
    <col min="4" max="4" width="35" customWidth="1"/>
    <col min="5" max="6" width="18" customWidth="1"/>
    <col min="7" max="7" width="30" customWidth="1"/>
  </cols>
  <sheetData>
    <row r="1" ht="26" customHeight="1" spans="1:1" x14ac:dyDescent="0.25">
      <c r="A1" s="1" t="s">
        <v>44</v>
      </c>
    </row>
    <row r="3" ht="44" customHeight="1" spans="1:7" x14ac:dyDescent="0.25">
      <c r="A3" s="3" t="s">
        <v>45</v>
      </c>
      <c r="B3" s="3"/>
      <c r="C3" s="3"/>
      <c r="D3" s="3"/>
      <c r="E3" s="3"/>
      <c r="F3" s="3"/>
      <c r="G3" s="3"/>
    </row>
    <row r="5" ht="32" customHeight="1" spans="1:7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</row>
    <row r="6" spans="1:7" x14ac:dyDescent="0.25">
      <c r="A6" s="4"/>
      <c r="B6" s="6"/>
      <c r="C6" s="4"/>
      <c r="D6" s="4"/>
      <c r="E6" s="7"/>
      <c r="F6" s="7"/>
      <c r="G6" s="4"/>
    </row>
    <row r="7" spans="1:7" x14ac:dyDescent="0.25">
      <c r="A7" s="4"/>
      <c r="B7" s="6"/>
      <c r="C7" s="4"/>
      <c r="D7" s="4"/>
      <c r="E7" s="7"/>
      <c r="F7" s="7"/>
      <c r="G7" s="4"/>
    </row>
    <row r="8" spans="1:7" x14ac:dyDescent="0.25">
      <c r="A8" s="4"/>
      <c r="B8" s="6"/>
      <c r="C8" s="4"/>
      <c r="D8" s="4"/>
      <c r="E8" s="7"/>
      <c r="F8" s="7"/>
      <c r="G8" s="4"/>
    </row>
    <row r="9" spans="1:7" x14ac:dyDescent="0.25">
      <c r="A9" s="4"/>
      <c r="B9" s="6"/>
      <c r="C9" s="4"/>
      <c r="D9" s="4"/>
      <c r="E9" s="7"/>
      <c r="F9" s="7"/>
      <c r="G9" s="4"/>
    </row>
    <row r="10" spans="1:7" x14ac:dyDescent="0.25">
      <c r="A10" s="4"/>
      <c r="B10" s="6"/>
      <c r="C10" s="4"/>
      <c r="D10" s="4"/>
      <c r="E10" s="7"/>
      <c r="F10" s="7"/>
      <c r="G10" s="4"/>
    </row>
    <row r="11" spans="1:7" x14ac:dyDescent="0.25">
      <c r="A11" s="4"/>
      <c r="B11" s="6"/>
      <c r="C11" s="4"/>
      <c r="D11" s="4"/>
      <c r="E11" s="7"/>
      <c r="F11" s="7"/>
      <c r="G11" s="4"/>
    </row>
    <row r="12" spans="1:7" x14ac:dyDescent="0.25">
      <c r="A12" s="4"/>
      <c r="B12" s="6"/>
      <c r="C12" s="4"/>
      <c r="D12" s="4"/>
      <c r="E12" s="7"/>
      <c r="F12" s="7"/>
      <c r="G12" s="4"/>
    </row>
    <row r="13" spans="1:7" x14ac:dyDescent="0.25">
      <c r="A13" s="4"/>
      <c r="B13" s="6"/>
      <c r="C13" s="4"/>
      <c r="D13" s="4"/>
      <c r="E13" s="7"/>
      <c r="F13" s="7"/>
      <c r="G13" s="4"/>
    </row>
    <row r="14" spans="1:7" x14ac:dyDescent="0.25">
      <c r="A14" s="4"/>
      <c r="B14" s="6"/>
      <c r="C14" s="4"/>
      <c r="D14" s="4"/>
      <c r="E14" s="7"/>
      <c r="F14" s="7"/>
      <c r="G14" s="4"/>
    </row>
    <row r="15" spans="1:7" x14ac:dyDescent="0.25">
      <c r="A15" s="4"/>
      <c r="B15" s="6"/>
      <c r="C15" s="4"/>
      <c r="D15" s="4"/>
      <c r="E15" s="7"/>
      <c r="F15" s="7"/>
      <c r="G15" s="4"/>
    </row>
    <row r="16" spans="1:7" x14ac:dyDescent="0.25">
      <c r="A16" s="4"/>
      <c r="B16" s="6"/>
      <c r="C16" s="4"/>
      <c r="D16" s="4"/>
      <c r="E16" s="7"/>
      <c r="F16" s="7"/>
      <c r="G16" s="4"/>
    </row>
    <row r="17" spans="1:7" x14ac:dyDescent="0.25">
      <c r="A17" s="4"/>
      <c r="B17" s="6"/>
      <c r="C17" s="4"/>
      <c r="D17" s="4"/>
      <c r="E17" s="7"/>
      <c r="F17" s="7"/>
      <c r="G17" s="4"/>
    </row>
    <row r="18" spans="1:7" x14ac:dyDescent="0.25">
      <c r="A18" s="4"/>
      <c r="B18" s="6"/>
      <c r="C18" s="4"/>
      <c r="D18" s="4"/>
      <c r="E18" s="7"/>
      <c r="F18" s="7"/>
      <c r="G18" s="4"/>
    </row>
    <row r="19" spans="1:7" x14ac:dyDescent="0.25">
      <c r="A19" s="4"/>
      <c r="B19" s="6"/>
      <c r="C19" s="4"/>
      <c r="D19" s="4"/>
      <c r="E19" s="7"/>
      <c r="F19" s="7"/>
      <c r="G19" s="4"/>
    </row>
    <row r="20" spans="1:7" x14ac:dyDescent="0.25">
      <c r="A20" s="4"/>
      <c r="B20" s="6"/>
      <c r="C20" s="4"/>
      <c r="D20" s="4"/>
      <c r="E20" s="7"/>
      <c r="F20" s="7"/>
      <c r="G20" s="4"/>
    </row>
    <row r="21" spans="1:7" x14ac:dyDescent="0.25">
      <c r="A21" s="4"/>
      <c r="B21" s="6"/>
      <c r="C21" s="4"/>
      <c r="D21" s="4"/>
      <c r="E21" s="7"/>
      <c r="F21" s="7"/>
      <c r="G21" s="4"/>
    </row>
    <row r="22" spans="1:7" x14ac:dyDescent="0.25">
      <c r="A22" s="4"/>
      <c r="B22" s="6"/>
      <c r="C22" s="4"/>
      <c r="D22" s="4"/>
      <c r="E22" s="7"/>
      <c r="F22" s="7"/>
      <c r="G22" s="4"/>
    </row>
    <row r="23" spans="1:7" x14ac:dyDescent="0.25">
      <c r="A23" s="4"/>
      <c r="B23" s="6"/>
      <c r="C23" s="4"/>
      <c r="D23" s="4"/>
      <c r="E23" s="7"/>
      <c r="F23" s="7"/>
      <c r="G23" s="4"/>
    </row>
    <row r="24" spans="1:7" x14ac:dyDescent="0.25">
      <c r="A24" s="4"/>
      <c r="B24" s="6"/>
      <c r="C24" s="4"/>
      <c r="D24" s="4"/>
      <c r="E24" s="7"/>
      <c r="F24" s="7"/>
      <c r="G24" s="4"/>
    </row>
    <row r="25" spans="1:7" x14ac:dyDescent="0.25">
      <c r="A25" s="4"/>
      <c r="B25" s="6"/>
      <c r="C25" s="4"/>
      <c r="D25" s="4"/>
      <c r="E25" s="7"/>
      <c r="F25" s="7"/>
      <c r="G25" s="4"/>
    </row>
    <row r="26" spans="1:7" x14ac:dyDescent="0.25">
      <c r="A26" s="4"/>
      <c r="B26" s="6"/>
      <c r="C26" s="4"/>
      <c r="D26" s="4"/>
      <c r="E26" s="7"/>
      <c r="F26" s="7"/>
      <c r="G26" s="4"/>
    </row>
    <row r="27" spans="1:7" x14ac:dyDescent="0.25">
      <c r="A27" s="4"/>
      <c r="B27" s="6"/>
      <c r="C27" s="4"/>
      <c r="D27" s="4"/>
      <c r="E27" s="7"/>
      <c r="F27" s="7"/>
      <c r="G27" s="4"/>
    </row>
    <row r="28" spans="1:7" x14ac:dyDescent="0.25">
      <c r="A28" s="4"/>
      <c r="B28" s="6"/>
      <c r="C28" s="4"/>
      <c r="D28" s="4"/>
      <c r="E28" s="7"/>
      <c r="F28" s="7"/>
      <c r="G28" s="4"/>
    </row>
    <row r="29" spans="1:7" x14ac:dyDescent="0.25">
      <c r="A29" s="4"/>
      <c r="B29" s="6"/>
      <c r="C29" s="4"/>
      <c r="D29" s="4"/>
      <c r="E29" s="7"/>
      <c r="F29" s="7"/>
      <c r="G29" s="4"/>
    </row>
    <row r="30" spans="1:7" x14ac:dyDescent="0.25">
      <c r="A30" s="4"/>
      <c r="B30" s="6"/>
      <c r="C30" s="4"/>
      <c r="D30" s="4"/>
      <c r="E30" s="7"/>
      <c r="F30" s="7"/>
      <c r="G30" s="4"/>
    </row>
    <row r="31" spans="1:7" x14ac:dyDescent="0.25">
      <c r="A31" s="4"/>
      <c r="B31" s="6"/>
      <c r="C31" s="4"/>
      <c r="D31" s="4"/>
      <c r="E31" s="7"/>
      <c r="F31" s="7"/>
      <c r="G31" s="4"/>
    </row>
    <row r="32" spans="1:7" x14ac:dyDescent="0.25">
      <c r="A32" s="4"/>
      <c r="B32" s="6"/>
      <c r="C32" s="4"/>
      <c r="D32" s="4"/>
      <c r="E32" s="7"/>
      <c r="F32" s="7"/>
      <c r="G32" s="4"/>
    </row>
    <row r="33" spans="1:7" x14ac:dyDescent="0.25">
      <c r="A33" s="4"/>
      <c r="B33" s="6"/>
      <c r="C33" s="4"/>
      <c r="D33" s="4"/>
      <c r="E33" s="7"/>
      <c r="F33" s="7"/>
      <c r="G33" s="4"/>
    </row>
    <row r="34" spans="1:7" x14ac:dyDescent="0.25">
      <c r="A34" s="4"/>
      <c r="B34" s="6"/>
      <c r="C34" s="4"/>
      <c r="D34" s="4"/>
      <c r="E34" s="7"/>
      <c r="F34" s="7"/>
      <c r="G34" s="4"/>
    </row>
    <row r="35" spans="1:7" x14ac:dyDescent="0.25">
      <c r="A35" s="4"/>
      <c r="B35" s="6"/>
      <c r="C35" s="4"/>
      <c r="D35" s="4"/>
      <c r="E35" s="7"/>
      <c r="F35" s="7"/>
      <c r="G35" s="4"/>
    </row>
    <row r="36" spans="1:7" x14ac:dyDescent="0.25">
      <c r="A36" s="4"/>
      <c r="B36" s="6"/>
      <c r="C36" s="4"/>
      <c r="D36" s="4"/>
      <c r="E36" s="7"/>
      <c r="F36" s="7"/>
      <c r="G36" s="4"/>
    </row>
    <row r="37" spans="1:7" x14ac:dyDescent="0.25">
      <c r="A37" s="4"/>
      <c r="B37" s="6"/>
      <c r="C37" s="4"/>
      <c r="D37" s="4"/>
      <c r="E37" s="7"/>
      <c r="F37" s="7"/>
      <c r="G37" s="4"/>
    </row>
    <row r="38" spans="1:7" x14ac:dyDescent="0.25">
      <c r="A38" s="4"/>
      <c r="B38" s="6"/>
      <c r="C38" s="4"/>
      <c r="D38" s="4"/>
      <c r="E38" s="7"/>
      <c r="F38" s="7"/>
      <c r="G38" s="4"/>
    </row>
    <row r="39" spans="1:7" x14ac:dyDescent="0.25">
      <c r="A39" s="4"/>
      <c r="B39" s="6"/>
      <c r="C39" s="4"/>
      <c r="D39" s="4"/>
      <c r="E39" s="7"/>
      <c r="F39" s="7"/>
      <c r="G39" s="4"/>
    </row>
    <row r="40" spans="1:7" x14ac:dyDescent="0.25">
      <c r="A40" s="4"/>
      <c r="B40" s="6"/>
      <c r="C40" s="4"/>
      <c r="D40" s="4"/>
      <c r="E40" s="7"/>
      <c r="F40" s="7"/>
      <c r="G40" s="4"/>
    </row>
    <row r="41" spans="1:7" x14ac:dyDescent="0.25">
      <c r="A41" s="4"/>
      <c r="B41" s="6"/>
      <c r="C41" s="4"/>
      <c r="D41" s="4"/>
      <c r="E41" s="7"/>
      <c r="F41" s="7"/>
      <c r="G41" s="4"/>
    </row>
    <row r="42" spans="1:7" x14ac:dyDescent="0.25">
      <c r="A42" s="4"/>
      <c r="B42" s="6"/>
      <c r="C42" s="4"/>
      <c r="D42" s="4"/>
      <c r="E42" s="7"/>
      <c r="F42" s="7"/>
      <c r="G42" s="4"/>
    </row>
    <row r="43" spans="1:7" x14ac:dyDescent="0.25">
      <c r="A43" s="4"/>
      <c r="B43" s="6"/>
      <c r="C43" s="4"/>
      <c r="D43" s="4"/>
      <c r="E43" s="7"/>
      <c r="F43" s="7"/>
      <c r="G43" s="4"/>
    </row>
    <row r="44" spans="1:7" x14ac:dyDescent="0.25">
      <c r="A44" s="4"/>
      <c r="B44" s="6"/>
      <c r="C44" s="4"/>
      <c r="D44" s="4"/>
      <c r="E44" s="7"/>
      <c r="F44" s="7"/>
      <c r="G44" s="4"/>
    </row>
    <row r="45" spans="1:7" x14ac:dyDescent="0.25">
      <c r="A45" s="4"/>
      <c r="B45" s="6"/>
      <c r="C45" s="4"/>
      <c r="D45" s="4"/>
      <c r="E45" s="7"/>
      <c r="F45" s="7"/>
      <c r="G45" s="4"/>
    </row>
    <row r="46" spans="1:7" x14ac:dyDescent="0.25">
      <c r="A46" s="4"/>
      <c r="B46" s="6"/>
      <c r="C46" s="4"/>
      <c r="D46" s="4"/>
      <c r="E46" s="7"/>
      <c r="F46" s="7"/>
      <c r="G46" s="4"/>
    </row>
    <row r="47" spans="1:7" x14ac:dyDescent="0.25">
      <c r="A47" s="4"/>
      <c r="B47" s="6"/>
      <c r="C47" s="4"/>
      <c r="D47" s="4"/>
      <c r="E47" s="7"/>
      <c r="F47" s="7"/>
      <c r="G47" s="4"/>
    </row>
    <row r="48" spans="1:7" x14ac:dyDescent="0.25">
      <c r="A48" s="4"/>
      <c r="B48" s="6"/>
      <c r="C48" s="4"/>
      <c r="D48" s="4"/>
      <c r="E48" s="7"/>
      <c r="F48" s="7"/>
      <c r="G48" s="4"/>
    </row>
    <row r="49" spans="1:7" x14ac:dyDescent="0.25">
      <c r="A49" s="4"/>
      <c r="B49" s="6"/>
      <c r="C49" s="4"/>
      <c r="D49" s="4"/>
      <c r="E49" s="7"/>
      <c r="F49" s="7"/>
      <c r="G49" s="4"/>
    </row>
    <row r="50" spans="1:7" x14ac:dyDescent="0.25">
      <c r="A50" s="4"/>
      <c r="B50" s="6"/>
      <c r="C50" s="4"/>
      <c r="D50" s="4"/>
      <c r="E50" s="7"/>
      <c r="F50" s="7"/>
      <c r="G50" s="4"/>
    </row>
    <row r="51" spans="1:7" x14ac:dyDescent="0.25">
      <c r="A51" s="4"/>
      <c r="B51" s="6"/>
      <c r="C51" s="4"/>
      <c r="D51" s="4"/>
      <c r="E51" s="7"/>
      <c r="F51" s="7"/>
      <c r="G51" s="4"/>
    </row>
    <row r="52" spans="1:7" x14ac:dyDescent="0.25">
      <c r="A52" s="4"/>
      <c r="B52" s="6"/>
      <c r="C52" s="4"/>
      <c r="D52" s="4"/>
      <c r="E52" s="7"/>
      <c r="F52" s="7"/>
      <c r="G52" s="4"/>
    </row>
    <row r="53" spans="1:7" x14ac:dyDescent="0.25">
      <c r="A53" s="4"/>
      <c r="B53" s="6"/>
      <c r="C53" s="4"/>
      <c r="D53" s="4"/>
      <c r="E53" s="7"/>
      <c r="F53" s="7"/>
      <c r="G53" s="4"/>
    </row>
    <row r="54" spans="1:7" x14ac:dyDescent="0.25">
      <c r="A54" s="4"/>
      <c r="B54" s="6"/>
      <c r="C54" s="4"/>
      <c r="D54" s="4"/>
      <c r="E54" s="7"/>
      <c r="F54" s="7"/>
      <c r="G54" s="4"/>
    </row>
    <row r="55" spans="1:7" x14ac:dyDescent="0.25">
      <c r="A55" s="4"/>
      <c r="B55" s="6"/>
      <c r="C55" s="4"/>
      <c r="D55" s="4"/>
      <c r="E55" s="7"/>
      <c r="F55" s="7"/>
      <c r="G55" s="4"/>
    </row>
    <row r="56" spans="1:7" x14ac:dyDescent="0.25">
      <c r="A56" s="4"/>
      <c r="B56" s="6"/>
      <c r="C56" s="4"/>
      <c r="D56" s="4"/>
      <c r="E56" s="7"/>
      <c r="F56" s="7"/>
      <c r="G56" s="4"/>
    </row>
    <row r="57" spans="1:7" x14ac:dyDescent="0.25">
      <c r="A57" s="4"/>
      <c r="B57" s="6"/>
      <c r="C57" s="4"/>
      <c r="D57" s="4"/>
      <c r="E57" s="7"/>
      <c r="F57" s="7"/>
      <c r="G57" s="4"/>
    </row>
    <row r="58" spans="1:7" x14ac:dyDescent="0.25">
      <c r="A58" s="4"/>
      <c r="B58" s="6"/>
      <c r="C58" s="4"/>
      <c r="D58" s="4"/>
      <c r="E58" s="7"/>
      <c r="F58" s="7"/>
      <c r="G58" s="4"/>
    </row>
    <row r="59" spans="1:7" x14ac:dyDescent="0.25">
      <c r="A59" s="4"/>
      <c r="B59" s="6"/>
      <c r="C59" s="4"/>
      <c r="D59" s="4"/>
      <c r="E59" s="7"/>
      <c r="F59" s="7"/>
      <c r="G59" s="4"/>
    </row>
    <row r="60" spans="1:7" x14ac:dyDescent="0.25">
      <c r="A60" s="4"/>
      <c r="B60" s="6"/>
      <c r="C60" s="4"/>
      <c r="D60" s="4"/>
      <c r="E60" s="7"/>
      <c r="F60" s="7"/>
      <c r="G60" s="4"/>
    </row>
    <row r="61" spans="1:7" x14ac:dyDescent="0.25">
      <c r="A61" s="4"/>
      <c r="B61" s="6"/>
      <c r="C61" s="4"/>
      <c r="D61" s="4"/>
      <c r="E61" s="7"/>
      <c r="F61" s="7"/>
      <c r="G61" s="4"/>
    </row>
    <row r="62" spans="1:7" x14ac:dyDescent="0.25">
      <c r="A62" s="4"/>
      <c r="B62" s="6"/>
      <c r="C62" s="4"/>
      <c r="D62" s="4"/>
      <c r="E62" s="7"/>
      <c r="F62" s="7"/>
      <c r="G62" s="4"/>
    </row>
    <row r="63" spans="1:7" x14ac:dyDescent="0.25">
      <c r="A63" s="4"/>
      <c r="B63" s="6"/>
      <c r="C63" s="4"/>
      <c r="D63" s="4"/>
      <c r="E63" s="7"/>
      <c r="F63" s="7"/>
      <c r="G63" s="4"/>
    </row>
    <row r="64" spans="1:7" x14ac:dyDescent="0.25">
      <c r="A64" s="4"/>
      <c r="B64" s="6"/>
      <c r="C64" s="4"/>
      <c r="D64" s="4"/>
      <c r="E64" s="7"/>
      <c r="F64" s="7"/>
      <c r="G64" s="4"/>
    </row>
    <row r="65" spans="1:7" x14ac:dyDescent="0.25">
      <c r="A65" s="4"/>
      <c r="B65" s="6"/>
      <c r="C65" s="4"/>
      <c r="D65" s="4"/>
      <c r="E65" s="7"/>
      <c r="F65" s="7"/>
      <c r="G65" s="4"/>
    </row>
    <row r="66" spans="1:7" x14ac:dyDescent="0.25">
      <c r="A66" s="4"/>
      <c r="B66" s="6"/>
      <c r="C66" s="4"/>
      <c r="D66" s="4"/>
      <c r="E66" s="7"/>
      <c r="F66" s="7"/>
      <c r="G66" s="4"/>
    </row>
    <row r="67" spans="1:7" x14ac:dyDescent="0.25">
      <c r="A67" s="4"/>
      <c r="B67" s="6"/>
      <c r="C67" s="4"/>
      <c r="D67" s="4"/>
      <c r="E67" s="7"/>
      <c r="F67" s="7"/>
      <c r="G67" s="4"/>
    </row>
    <row r="68" spans="1:7" x14ac:dyDescent="0.25">
      <c r="A68" s="4"/>
      <c r="B68" s="6"/>
      <c r="C68" s="4"/>
      <c r="D68" s="4"/>
      <c r="E68" s="7"/>
      <c r="F68" s="7"/>
      <c r="G68" s="4"/>
    </row>
    <row r="69" spans="1:7" x14ac:dyDescent="0.25">
      <c r="A69" s="4"/>
      <c r="B69" s="6"/>
      <c r="C69" s="4"/>
      <c r="D69" s="4"/>
      <c r="E69" s="7"/>
      <c r="F69" s="7"/>
      <c r="G69" s="4"/>
    </row>
    <row r="70" spans="1:7" x14ac:dyDescent="0.25">
      <c r="A70" s="4"/>
      <c r="B70" s="6"/>
      <c r="C70" s="4"/>
      <c r="D70" s="4"/>
      <c r="E70" s="7"/>
      <c r="F70" s="7"/>
      <c r="G70" s="4"/>
    </row>
    <row r="71" spans="1:7" x14ac:dyDescent="0.25">
      <c r="A71" s="4"/>
      <c r="B71" s="6"/>
      <c r="C71" s="4"/>
      <c r="D71" s="4"/>
      <c r="E71" s="7"/>
      <c r="F71" s="7"/>
      <c r="G71" s="4"/>
    </row>
    <row r="72" spans="1:7" x14ac:dyDescent="0.25">
      <c r="A72" s="4"/>
      <c r="B72" s="6"/>
      <c r="C72" s="4"/>
      <c r="D72" s="4"/>
      <c r="E72" s="7"/>
      <c r="F72" s="7"/>
      <c r="G72" s="4"/>
    </row>
    <row r="73" spans="1:7" x14ac:dyDescent="0.25">
      <c r="A73" s="4"/>
      <c r="B73" s="6"/>
      <c r="C73" s="4"/>
      <c r="D73" s="4"/>
      <c r="E73" s="7"/>
      <c r="F73" s="7"/>
      <c r="G73" s="4"/>
    </row>
    <row r="74" spans="1:7" x14ac:dyDescent="0.25">
      <c r="A74" s="4"/>
      <c r="B74" s="6"/>
      <c r="C74" s="4"/>
      <c r="D74" s="4"/>
      <c r="E74" s="7"/>
      <c r="F74" s="7"/>
      <c r="G74" s="4"/>
    </row>
    <row r="75" spans="1:7" x14ac:dyDescent="0.25">
      <c r="A75" s="4"/>
      <c r="B75" s="6"/>
      <c r="C75" s="4"/>
      <c r="D75" s="4"/>
      <c r="E75" s="7"/>
      <c r="F75" s="7"/>
      <c r="G75" s="4"/>
    </row>
    <row r="76" spans="1:7" x14ac:dyDescent="0.25">
      <c r="A76" s="4"/>
      <c r="B76" s="6"/>
      <c r="C76" s="4"/>
      <c r="D76" s="4"/>
      <c r="E76" s="7"/>
      <c r="F76" s="7"/>
      <c r="G76" s="4"/>
    </row>
    <row r="77" spans="1:7" x14ac:dyDescent="0.25">
      <c r="A77" s="4"/>
      <c r="B77" s="6"/>
      <c r="C77" s="4"/>
      <c r="D77" s="4"/>
      <c r="E77" s="7"/>
      <c r="F77" s="7"/>
      <c r="G77" s="4"/>
    </row>
    <row r="78" spans="1:7" x14ac:dyDescent="0.25">
      <c r="A78" s="4"/>
      <c r="B78" s="6"/>
      <c r="C78" s="4"/>
      <c r="D78" s="4"/>
      <c r="E78" s="7"/>
      <c r="F78" s="7"/>
      <c r="G78" s="4"/>
    </row>
    <row r="79" spans="1:7" x14ac:dyDescent="0.25">
      <c r="A79" s="4"/>
      <c r="B79" s="6"/>
      <c r="C79" s="4"/>
      <c r="D79" s="4"/>
      <c r="E79" s="7"/>
      <c r="F79" s="7"/>
      <c r="G79" s="4"/>
    </row>
    <row r="80" spans="1:7" x14ac:dyDescent="0.25">
      <c r="A80" s="4"/>
      <c r="B80" s="6"/>
      <c r="C80" s="4"/>
      <c r="D80" s="4"/>
      <c r="E80" s="7"/>
      <c r="F80" s="7"/>
      <c r="G80" s="4"/>
    </row>
    <row r="81" spans="1:7" x14ac:dyDescent="0.25">
      <c r="A81" s="4"/>
      <c r="B81" s="6"/>
      <c r="C81" s="4"/>
      <c r="D81" s="4"/>
      <c r="E81" s="7"/>
      <c r="F81" s="7"/>
      <c r="G81" s="4"/>
    </row>
    <row r="82" spans="1:7" x14ac:dyDescent="0.25">
      <c r="A82" s="4"/>
      <c r="B82" s="6"/>
      <c r="C82" s="4"/>
      <c r="D82" s="4"/>
      <c r="E82" s="7"/>
      <c r="F82" s="7"/>
      <c r="G82" s="4"/>
    </row>
    <row r="83" spans="1:7" x14ac:dyDescent="0.25">
      <c r="A83" s="4"/>
      <c r="B83" s="6"/>
      <c r="C83" s="4"/>
      <c r="D83" s="4"/>
      <c r="E83" s="7"/>
      <c r="F83" s="7"/>
      <c r="G83" s="4"/>
    </row>
    <row r="84" spans="1:7" x14ac:dyDescent="0.25">
      <c r="A84" s="4"/>
      <c r="B84" s="6"/>
      <c r="C84" s="4"/>
      <c r="D84" s="4"/>
      <c r="E84" s="7"/>
      <c r="F84" s="7"/>
      <c r="G84" s="4"/>
    </row>
    <row r="85" spans="1:7" x14ac:dyDescent="0.25">
      <c r="A85" s="4"/>
      <c r="B85" s="6"/>
      <c r="C85" s="4"/>
      <c r="D85" s="4"/>
      <c r="E85" s="7"/>
      <c r="F85" s="7"/>
      <c r="G85" s="4"/>
    </row>
    <row r="86" spans="1:7" x14ac:dyDescent="0.25">
      <c r="A86" s="4"/>
      <c r="B86" s="6"/>
      <c r="C86" s="4"/>
      <c r="D86" s="4"/>
      <c r="E86" s="7"/>
      <c r="F86" s="7"/>
      <c r="G86" s="4"/>
    </row>
    <row r="87" spans="1:7" x14ac:dyDescent="0.25">
      <c r="A87" s="4"/>
      <c r="B87" s="6"/>
      <c r="C87" s="4"/>
      <c r="D87" s="4"/>
      <c r="E87" s="7"/>
      <c r="F87" s="7"/>
      <c r="G87" s="4"/>
    </row>
    <row r="88" spans="1:7" x14ac:dyDescent="0.25">
      <c r="A88" s="4"/>
      <c r="B88" s="6"/>
      <c r="C88" s="4"/>
      <c r="D88" s="4"/>
      <c r="E88" s="7"/>
      <c r="F88" s="7"/>
      <c r="G88" s="4"/>
    </row>
    <row r="89" spans="1:7" x14ac:dyDescent="0.25">
      <c r="A89" s="4"/>
      <c r="B89" s="6"/>
      <c r="C89" s="4"/>
      <c r="D89" s="4"/>
      <c r="E89" s="7"/>
      <c r="F89" s="7"/>
      <c r="G89" s="4"/>
    </row>
    <row r="90" spans="1:7" x14ac:dyDescent="0.25">
      <c r="A90" s="4"/>
      <c r="B90" s="6"/>
      <c r="C90" s="4"/>
      <c r="D90" s="4"/>
      <c r="E90" s="7"/>
      <c r="F90" s="7"/>
      <c r="G90" s="4"/>
    </row>
    <row r="91" spans="1:7" x14ac:dyDescent="0.25">
      <c r="A91" s="4"/>
      <c r="B91" s="6"/>
      <c r="C91" s="4"/>
      <c r="D91" s="4"/>
      <c r="E91" s="7"/>
      <c r="F91" s="7"/>
      <c r="G91" s="4"/>
    </row>
    <row r="92" spans="1:7" x14ac:dyDescent="0.25">
      <c r="A92" s="4"/>
      <c r="B92" s="6"/>
      <c r="C92" s="4"/>
      <c r="D92" s="4"/>
      <c r="E92" s="7"/>
      <c r="F92" s="7"/>
      <c r="G92" s="4"/>
    </row>
    <row r="93" spans="1:7" x14ac:dyDescent="0.25">
      <c r="A93" s="4"/>
      <c r="B93" s="6"/>
      <c r="C93" s="4"/>
      <c r="D93" s="4"/>
      <c r="E93" s="7"/>
      <c r="F93" s="7"/>
      <c r="G93" s="4"/>
    </row>
    <row r="94" spans="1:7" x14ac:dyDescent="0.25">
      <c r="A94" s="4"/>
      <c r="B94" s="6"/>
      <c r="C94" s="4"/>
      <c r="D94" s="4"/>
      <c r="E94" s="7"/>
      <c r="F94" s="7"/>
      <c r="G94" s="4"/>
    </row>
    <row r="95" spans="1:7" x14ac:dyDescent="0.25">
      <c r="A95" s="4"/>
      <c r="B95" s="6"/>
      <c r="C95" s="4"/>
      <c r="D95" s="4"/>
      <c r="E95" s="7"/>
      <c r="F95" s="7"/>
      <c r="G95" s="4"/>
    </row>
    <row r="96" spans="1:7" x14ac:dyDescent="0.25">
      <c r="A96" s="4"/>
      <c r="B96" s="6"/>
      <c r="C96" s="4"/>
      <c r="D96" s="4"/>
      <c r="E96" s="7"/>
      <c r="F96" s="7"/>
      <c r="G96" s="4"/>
    </row>
    <row r="97" spans="1:7" x14ac:dyDescent="0.25">
      <c r="A97" s="4"/>
      <c r="B97" s="6"/>
      <c r="C97" s="4"/>
      <c r="D97" s="4"/>
      <c r="E97" s="7"/>
      <c r="F97" s="7"/>
      <c r="G97" s="4"/>
    </row>
    <row r="98" spans="1:7" x14ac:dyDescent="0.25">
      <c r="A98" s="4"/>
      <c r="B98" s="6"/>
      <c r="C98" s="4"/>
      <c r="D98" s="4"/>
      <c r="E98" s="7"/>
      <c r="F98" s="7"/>
      <c r="G98" s="4"/>
    </row>
    <row r="99" spans="1:7" x14ac:dyDescent="0.25">
      <c r="A99" s="4"/>
      <c r="B99" s="6"/>
      <c r="C99" s="4"/>
      <c r="D99" s="4"/>
      <c r="E99" s="7"/>
      <c r="F99" s="7"/>
      <c r="G99" s="4"/>
    </row>
    <row r="100" spans="1:7" x14ac:dyDescent="0.25">
      <c r="A100" s="4"/>
      <c r="B100" s="6"/>
      <c r="C100" s="4"/>
      <c r="D100" s="4"/>
      <c r="E100" s="7"/>
      <c r="F100" s="7"/>
      <c r="G100" s="4"/>
    </row>
    <row r="101" spans="1:7" x14ac:dyDescent="0.25">
      <c r="A101" s="4"/>
      <c r="B101" s="6"/>
      <c r="C101" s="4"/>
      <c r="D101" s="4"/>
      <c r="E101" s="7"/>
      <c r="F101" s="7"/>
      <c r="G101" s="4"/>
    </row>
    <row r="102" spans="1:7" x14ac:dyDescent="0.25">
      <c r="A102" s="4"/>
      <c r="B102" s="6"/>
      <c r="C102" s="4"/>
      <c r="D102" s="4"/>
      <c r="E102" s="7"/>
      <c r="F102" s="7"/>
      <c r="G102" s="4"/>
    </row>
    <row r="103" spans="1:7" x14ac:dyDescent="0.25">
      <c r="A103" s="4"/>
      <c r="B103" s="6"/>
      <c r="C103" s="4"/>
      <c r="D103" s="4"/>
      <c r="E103" s="7"/>
      <c r="F103" s="7"/>
      <c r="G103" s="4"/>
    </row>
    <row r="104" spans="1:7" x14ac:dyDescent="0.25">
      <c r="A104" s="4"/>
      <c r="B104" s="6"/>
      <c r="C104" s="4"/>
      <c r="D104" s="4"/>
      <c r="E104" s="7"/>
      <c r="F104" s="7"/>
      <c r="G104" s="4"/>
    </row>
    <row r="105" spans="1:7" x14ac:dyDescent="0.25">
      <c r="A105" s="4"/>
      <c r="B105" s="6"/>
      <c r="C105" s="4"/>
      <c r="D105" s="4"/>
      <c r="E105" s="7"/>
      <c r="F105" s="7"/>
      <c r="G105" s="4"/>
    </row>
    <row r="106" spans="1:7" x14ac:dyDescent="0.25">
      <c r="A106" s="4"/>
      <c r="B106" s="6"/>
      <c r="C106" s="4"/>
      <c r="D106" s="4"/>
      <c r="E106" s="7"/>
      <c r="F106" s="7"/>
      <c r="G106" s="4"/>
    </row>
    <row r="107" spans="1:7" x14ac:dyDescent="0.25">
      <c r="A107" s="4"/>
      <c r="B107" s="6"/>
      <c r="C107" s="4"/>
      <c r="D107" s="4"/>
      <c r="E107" s="7"/>
      <c r="F107" s="7"/>
      <c r="G107" s="4"/>
    </row>
    <row r="108" spans="1:7" x14ac:dyDescent="0.25">
      <c r="A108" s="4"/>
      <c r="B108" s="6"/>
      <c r="C108" s="4"/>
      <c r="D108" s="4"/>
      <c r="E108" s="7"/>
      <c r="F108" s="7"/>
      <c r="G108" s="4"/>
    </row>
    <row r="109" spans="1:7" x14ac:dyDescent="0.25">
      <c r="A109" s="4"/>
      <c r="B109" s="6"/>
      <c r="C109" s="4"/>
      <c r="D109" s="4"/>
      <c r="E109" s="7"/>
      <c r="F109" s="7"/>
      <c r="G109" s="4"/>
    </row>
    <row r="110" spans="1:7" x14ac:dyDescent="0.25">
      <c r="A110" s="4"/>
      <c r="B110" s="6"/>
      <c r="C110" s="4"/>
      <c r="D110" s="4"/>
      <c r="E110" s="7"/>
      <c r="F110" s="7"/>
      <c r="G110" s="4"/>
    </row>
    <row r="111" spans="1:7" x14ac:dyDescent="0.25">
      <c r="A111" s="4"/>
      <c r="B111" s="6"/>
      <c r="C111" s="4"/>
      <c r="D111" s="4"/>
      <c r="E111" s="7"/>
      <c r="F111" s="7"/>
      <c r="G111" s="4"/>
    </row>
    <row r="112" spans="1:7" x14ac:dyDescent="0.25">
      <c r="A112" s="4"/>
      <c r="B112" s="6"/>
      <c r="C112" s="4"/>
      <c r="D112" s="4"/>
      <c r="E112" s="7"/>
      <c r="F112" s="7"/>
      <c r="G112" s="4"/>
    </row>
    <row r="113" spans="1:7" x14ac:dyDescent="0.25">
      <c r="A113" s="4"/>
      <c r="B113" s="6"/>
      <c r="C113" s="4"/>
      <c r="D113" s="4"/>
      <c r="E113" s="7"/>
      <c r="F113" s="7"/>
      <c r="G113" s="4"/>
    </row>
    <row r="114" spans="1:7" x14ac:dyDescent="0.25">
      <c r="A114" s="4"/>
      <c r="B114" s="6"/>
      <c r="C114" s="4"/>
      <c r="D114" s="4"/>
      <c r="E114" s="7"/>
      <c r="F114" s="7"/>
      <c r="G114" s="4"/>
    </row>
    <row r="115" spans="1:7" x14ac:dyDescent="0.25">
      <c r="A115" s="4"/>
      <c r="B115" s="6"/>
      <c r="C115" s="4"/>
      <c r="D115" s="4"/>
      <c r="E115" s="7"/>
      <c r="F115" s="7"/>
      <c r="G115" s="4"/>
    </row>
    <row r="116" spans="1:7" x14ac:dyDescent="0.25">
      <c r="A116" s="4"/>
      <c r="B116" s="6"/>
      <c r="C116" s="4"/>
      <c r="D116" s="4"/>
      <c r="E116" s="7"/>
      <c r="F116" s="7"/>
      <c r="G116" s="4"/>
    </row>
    <row r="117" spans="1:7" x14ac:dyDescent="0.25">
      <c r="A117" s="4"/>
      <c r="B117" s="6"/>
      <c r="C117" s="4"/>
      <c r="D117" s="4"/>
      <c r="E117" s="7"/>
      <c r="F117" s="7"/>
      <c r="G117" s="4"/>
    </row>
    <row r="118" spans="1:7" x14ac:dyDescent="0.25">
      <c r="A118" s="4"/>
      <c r="B118" s="6"/>
      <c r="C118" s="4"/>
      <c r="D118" s="4"/>
      <c r="E118" s="7"/>
      <c r="F118" s="7"/>
      <c r="G118" s="4"/>
    </row>
    <row r="119" spans="1:7" x14ac:dyDescent="0.25">
      <c r="A119" s="4"/>
      <c r="B119" s="6"/>
      <c r="C119" s="4"/>
      <c r="D119" s="4"/>
      <c r="E119" s="7"/>
      <c r="F119" s="7"/>
      <c r="G119" s="4"/>
    </row>
    <row r="120" spans="1:7" x14ac:dyDescent="0.25">
      <c r="A120" s="4"/>
      <c r="B120" s="6"/>
      <c r="C120" s="4"/>
      <c r="D120" s="4"/>
      <c r="E120" s="7"/>
      <c r="F120" s="7"/>
      <c r="G120" s="4"/>
    </row>
    <row r="121" spans="1:7" x14ac:dyDescent="0.25">
      <c r="A121" s="4"/>
      <c r="B121" s="6"/>
      <c r="C121" s="4"/>
      <c r="D121" s="4"/>
      <c r="E121" s="7"/>
      <c r="F121" s="7"/>
      <c r="G121" s="4"/>
    </row>
    <row r="122" spans="1:7" x14ac:dyDescent="0.25">
      <c r="A122" s="4"/>
      <c r="B122" s="6"/>
      <c r="C122" s="4"/>
      <c r="D122" s="4"/>
      <c r="E122" s="7"/>
      <c r="F122" s="7"/>
      <c r="G122" s="4"/>
    </row>
    <row r="123" spans="1:7" x14ac:dyDescent="0.25">
      <c r="A123" s="4"/>
      <c r="B123" s="6"/>
      <c r="C123" s="4"/>
      <c r="D123" s="4"/>
      <c r="E123" s="7"/>
      <c r="F123" s="7"/>
      <c r="G123" s="4"/>
    </row>
    <row r="124" spans="1:7" x14ac:dyDescent="0.25">
      <c r="A124" s="4"/>
      <c r="B124" s="6"/>
      <c r="C124" s="4"/>
      <c r="D124" s="4"/>
      <c r="E124" s="7"/>
      <c r="F124" s="7"/>
      <c r="G124" s="4"/>
    </row>
    <row r="125" spans="1:7" x14ac:dyDescent="0.25">
      <c r="A125" s="4"/>
      <c r="B125" s="6"/>
      <c r="C125" s="4"/>
      <c r="D125" s="4"/>
      <c r="E125" s="7"/>
      <c r="F125" s="7"/>
      <c r="G125" s="4"/>
    </row>
    <row r="126" spans="1:7" x14ac:dyDescent="0.25">
      <c r="A126" s="4"/>
      <c r="B126" s="6"/>
      <c r="C126" s="4"/>
      <c r="D126" s="4"/>
      <c r="E126" s="7"/>
      <c r="F126" s="7"/>
      <c r="G126" s="4"/>
    </row>
    <row r="127" spans="1:7" x14ac:dyDescent="0.25">
      <c r="A127" s="4"/>
      <c r="B127" s="6"/>
      <c r="C127" s="4"/>
      <c r="D127" s="4"/>
      <c r="E127" s="7"/>
      <c r="F127" s="7"/>
      <c r="G127" s="4"/>
    </row>
    <row r="128" spans="1:7" x14ac:dyDescent="0.25">
      <c r="A128" s="4"/>
      <c r="B128" s="6"/>
      <c r="C128" s="4"/>
      <c r="D128" s="4"/>
      <c r="E128" s="7"/>
      <c r="F128" s="7"/>
      <c r="G128" s="4"/>
    </row>
    <row r="129" spans="1:7" x14ac:dyDescent="0.25">
      <c r="A129" s="4"/>
      <c r="B129" s="6"/>
      <c r="C129" s="4"/>
      <c r="D129" s="4"/>
      <c r="E129" s="7"/>
      <c r="F129" s="7"/>
      <c r="G129" s="4"/>
    </row>
    <row r="130" spans="1:7" x14ac:dyDescent="0.25">
      <c r="A130" s="4"/>
      <c r="B130" s="6"/>
      <c r="C130" s="4"/>
      <c r="D130" s="4"/>
      <c r="E130" s="7"/>
      <c r="F130" s="7"/>
      <c r="G130" s="4"/>
    </row>
    <row r="131" spans="1:7" x14ac:dyDescent="0.25">
      <c r="A131" s="4"/>
      <c r="B131" s="6"/>
      <c r="C131" s="4"/>
      <c r="D131" s="4"/>
      <c r="E131" s="7"/>
      <c r="F131" s="7"/>
      <c r="G131" s="4"/>
    </row>
    <row r="132" spans="1:7" x14ac:dyDescent="0.25">
      <c r="A132" s="4"/>
      <c r="B132" s="6"/>
      <c r="C132" s="4"/>
      <c r="D132" s="4"/>
      <c r="E132" s="7"/>
      <c r="F132" s="7"/>
      <c r="G132" s="4"/>
    </row>
    <row r="133" spans="1:7" x14ac:dyDescent="0.25">
      <c r="A133" s="4"/>
      <c r="B133" s="6"/>
      <c r="C133" s="4"/>
      <c r="D133" s="4"/>
      <c r="E133" s="7"/>
      <c r="F133" s="7"/>
      <c r="G133" s="4"/>
    </row>
    <row r="134" spans="1:7" x14ac:dyDescent="0.25">
      <c r="A134" s="4"/>
      <c r="B134" s="6"/>
      <c r="C134" s="4"/>
      <c r="D134" s="4"/>
      <c r="E134" s="7"/>
      <c r="F134" s="7"/>
      <c r="G134" s="4"/>
    </row>
    <row r="135" spans="1:7" x14ac:dyDescent="0.25">
      <c r="A135" s="4"/>
      <c r="B135" s="6"/>
      <c r="C135" s="4"/>
      <c r="D135" s="4"/>
      <c r="E135" s="7"/>
      <c r="F135" s="7"/>
      <c r="G135" s="4"/>
    </row>
    <row r="136" spans="1:7" x14ac:dyDescent="0.25">
      <c r="A136" s="4"/>
      <c r="B136" s="6"/>
      <c r="C136" s="4"/>
      <c r="D136" s="4"/>
      <c r="E136" s="7"/>
      <c r="F136" s="7"/>
      <c r="G136" s="4"/>
    </row>
    <row r="137" spans="1:7" x14ac:dyDescent="0.25">
      <c r="A137" s="4"/>
      <c r="B137" s="6"/>
      <c r="C137" s="4"/>
      <c r="D137" s="4"/>
      <c r="E137" s="7"/>
      <c r="F137" s="7"/>
      <c r="G137" s="4"/>
    </row>
    <row r="138" spans="1:7" x14ac:dyDescent="0.25">
      <c r="A138" s="4"/>
      <c r="B138" s="6"/>
      <c r="C138" s="4"/>
      <c r="D138" s="4"/>
      <c r="E138" s="7"/>
      <c r="F138" s="7"/>
      <c r="G138" s="4"/>
    </row>
    <row r="139" spans="1:7" x14ac:dyDescent="0.25">
      <c r="A139" s="4"/>
      <c r="B139" s="6"/>
      <c r="C139" s="4"/>
      <c r="D139" s="4"/>
      <c r="E139" s="7"/>
      <c r="F139" s="7"/>
      <c r="G139" s="4"/>
    </row>
    <row r="140" spans="1:7" x14ac:dyDescent="0.25">
      <c r="A140" s="4"/>
      <c r="B140" s="6"/>
      <c r="C140" s="4"/>
      <c r="D140" s="4"/>
      <c r="E140" s="7"/>
      <c r="F140" s="7"/>
      <c r="G140" s="4"/>
    </row>
    <row r="141" spans="1:7" x14ac:dyDescent="0.25">
      <c r="A141" s="4"/>
      <c r="B141" s="6"/>
      <c r="C141" s="4"/>
      <c r="D141" s="4"/>
      <c r="E141" s="7"/>
      <c r="F141" s="7"/>
      <c r="G141" s="4"/>
    </row>
    <row r="142" spans="1:7" x14ac:dyDescent="0.25">
      <c r="A142" s="4"/>
      <c r="B142" s="6"/>
      <c r="C142" s="4"/>
      <c r="D142" s="4"/>
      <c r="E142" s="7"/>
      <c r="F142" s="7"/>
      <c r="G142" s="4"/>
    </row>
    <row r="143" spans="1:7" x14ac:dyDescent="0.25">
      <c r="A143" s="4"/>
      <c r="B143" s="6"/>
      <c r="C143" s="4"/>
      <c r="D143" s="4"/>
      <c r="E143" s="7"/>
      <c r="F143" s="7"/>
      <c r="G143" s="4"/>
    </row>
    <row r="144" spans="1:7" x14ac:dyDescent="0.25">
      <c r="A144" s="4"/>
      <c r="B144" s="6"/>
      <c r="C144" s="4"/>
      <c r="D144" s="4"/>
      <c r="E144" s="7"/>
      <c r="F144" s="7"/>
      <c r="G144" s="4"/>
    </row>
    <row r="145" spans="1:7" x14ac:dyDescent="0.25">
      <c r="A145" s="4"/>
      <c r="B145" s="6"/>
      <c r="C145" s="4"/>
      <c r="D145" s="4"/>
      <c r="E145" s="7"/>
      <c r="F145" s="7"/>
      <c r="G145" s="4"/>
    </row>
    <row r="146" spans="1:7" x14ac:dyDescent="0.25">
      <c r="A146" s="4"/>
      <c r="B146" s="6"/>
      <c r="C146" s="4"/>
      <c r="D146" s="4"/>
      <c r="E146" s="7"/>
      <c r="F146" s="7"/>
      <c r="G146" s="4"/>
    </row>
    <row r="147" spans="1:7" x14ac:dyDescent="0.25">
      <c r="A147" s="4"/>
      <c r="B147" s="6"/>
      <c r="C147" s="4"/>
      <c r="D147" s="4"/>
      <c r="E147" s="7"/>
      <c r="F147" s="7"/>
      <c r="G147" s="4"/>
    </row>
    <row r="148" spans="1:7" x14ac:dyDescent="0.25">
      <c r="A148" s="4"/>
      <c r="B148" s="6"/>
      <c r="C148" s="4"/>
      <c r="D148" s="4"/>
      <c r="E148" s="7"/>
      <c r="F148" s="7"/>
      <c r="G148" s="4"/>
    </row>
    <row r="149" spans="1:7" x14ac:dyDescent="0.25">
      <c r="A149" s="4"/>
      <c r="B149" s="6"/>
      <c r="C149" s="4"/>
      <c r="D149" s="4"/>
      <c r="E149" s="7"/>
      <c r="F149" s="7"/>
      <c r="G149" s="4"/>
    </row>
    <row r="150" spans="1:7" x14ac:dyDescent="0.25">
      <c r="A150" s="4"/>
      <c r="B150" s="6"/>
      <c r="C150" s="4"/>
      <c r="D150" s="4"/>
      <c r="E150" s="7"/>
      <c r="F150" s="7"/>
      <c r="G150" s="4"/>
    </row>
    <row r="151" spans="1:7" x14ac:dyDescent="0.25">
      <c r="A151" s="4"/>
      <c r="B151" s="6"/>
      <c r="C151" s="4"/>
      <c r="D151" s="4"/>
      <c r="E151" s="7"/>
      <c r="F151" s="7"/>
      <c r="G151" s="4"/>
    </row>
    <row r="152" spans="1:7" x14ac:dyDescent="0.25">
      <c r="A152" s="4"/>
      <c r="B152" s="6"/>
      <c r="C152" s="4"/>
      <c r="D152" s="4"/>
      <c r="E152" s="7"/>
      <c r="F152" s="7"/>
      <c r="G152" s="4"/>
    </row>
    <row r="153" spans="1:7" x14ac:dyDescent="0.25">
      <c r="A153" s="4"/>
      <c r="B153" s="6"/>
      <c r="C153" s="4"/>
      <c r="D153" s="4"/>
      <c r="E153" s="7"/>
      <c r="F153" s="7"/>
      <c r="G153" s="4"/>
    </row>
    <row r="154" spans="1:7" x14ac:dyDescent="0.25">
      <c r="A154" s="4"/>
      <c r="B154" s="6"/>
      <c r="C154" s="4"/>
      <c r="D154" s="4"/>
      <c r="E154" s="7"/>
      <c r="F154" s="7"/>
      <c r="G154" s="4"/>
    </row>
    <row r="155" spans="1:7" x14ac:dyDescent="0.25">
      <c r="A155" s="4"/>
      <c r="B155" s="6"/>
      <c r="C155" s="4"/>
      <c r="D155" s="4"/>
      <c r="E155" s="7"/>
      <c r="F155" s="7"/>
      <c r="G155" s="4"/>
    </row>
    <row r="156" spans="1:7" x14ac:dyDescent="0.25">
      <c r="A156" s="4"/>
      <c r="B156" s="6"/>
      <c r="C156" s="4"/>
      <c r="D156" s="4"/>
      <c r="E156" s="7"/>
      <c r="F156" s="7"/>
      <c r="G156" s="4"/>
    </row>
    <row r="157" spans="1:7" x14ac:dyDescent="0.25">
      <c r="A157" s="4"/>
      <c r="B157" s="6"/>
      <c r="C157" s="4"/>
      <c r="D157" s="4"/>
      <c r="E157" s="7"/>
      <c r="F157" s="7"/>
      <c r="G157" s="4"/>
    </row>
    <row r="158" spans="1:7" x14ac:dyDescent="0.25">
      <c r="A158" s="4"/>
      <c r="B158" s="6"/>
      <c r="C158" s="4"/>
      <c r="D158" s="4"/>
      <c r="E158" s="7"/>
      <c r="F158" s="7"/>
      <c r="G158" s="4"/>
    </row>
    <row r="159" spans="1:7" x14ac:dyDescent="0.25">
      <c r="A159" s="4"/>
      <c r="B159" s="6"/>
      <c r="C159" s="4"/>
      <c r="D159" s="4"/>
      <c r="E159" s="7"/>
      <c r="F159" s="7"/>
      <c r="G159" s="4"/>
    </row>
    <row r="160" spans="1:7" x14ac:dyDescent="0.25">
      <c r="A160" s="4"/>
      <c r="B160" s="6"/>
      <c r="C160" s="4"/>
      <c r="D160" s="4"/>
      <c r="E160" s="7"/>
      <c r="F160" s="7"/>
      <c r="G160" s="4"/>
    </row>
    <row r="161" spans="1:7" x14ac:dyDescent="0.25">
      <c r="A161" s="4"/>
      <c r="B161" s="6"/>
      <c r="C161" s="4"/>
      <c r="D161" s="4"/>
      <c r="E161" s="7"/>
      <c r="F161" s="7"/>
      <c r="G161" s="4"/>
    </row>
    <row r="162" spans="1:7" x14ac:dyDescent="0.25">
      <c r="A162" s="4"/>
      <c r="B162" s="6"/>
      <c r="C162" s="4"/>
      <c r="D162" s="4"/>
      <c r="E162" s="7"/>
      <c r="F162" s="7"/>
      <c r="G162" s="4"/>
    </row>
    <row r="163" spans="1:7" x14ac:dyDescent="0.25">
      <c r="A163" s="4"/>
      <c r="B163" s="6"/>
      <c r="C163" s="4"/>
      <c r="D163" s="4"/>
      <c r="E163" s="7"/>
      <c r="F163" s="7"/>
      <c r="G163" s="4"/>
    </row>
    <row r="164" spans="1:7" x14ac:dyDescent="0.25">
      <c r="A164" s="4"/>
      <c r="B164" s="6"/>
      <c r="C164" s="4"/>
      <c r="D164" s="4"/>
      <c r="E164" s="7"/>
      <c r="F164" s="7"/>
      <c r="G164" s="4"/>
    </row>
    <row r="165" spans="1:7" x14ac:dyDescent="0.25">
      <c r="A165" s="4"/>
      <c r="B165" s="6"/>
      <c r="C165" s="4"/>
      <c r="D165" s="4"/>
      <c r="E165" s="7"/>
      <c r="F165" s="7"/>
      <c r="G165" s="4"/>
    </row>
    <row r="166" spans="1:7" x14ac:dyDescent="0.25">
      <c r="A166" s="4"/>
      <c r="B166" s="6"/>
      <c r="C166" s="4"/>
      <c r="D166" s="4"/>
      <c r="E166" s="7"/>
      <c r="F166" s="7"/>
      <c r="G166" s="4"/>
    </row>
    <row r="167" spans="1:7" x14ac:dyDescent="0.25">
      <c r="A167" s="4"/>
      <c r="B167" s="6"/>
      <c r="C167" s="4"/>
      <c r="D167" s="4"/>
      <c r="E167" s="7"/>
      <c r="F167" s="7"/>
      <c r="G167" s="4"/>
    </row>
    <row r="168" spans="1:7" x14ac:dyDescent="0.25">
      <c r="A168" s="4"/>
      <c r="B168" s="6"/>
      <c r="C168" s="4"/>
      <c r="D168" s="4"/>
      <c r="E168" s="7"/>
      <c r="F168" s="7"/>
      <c r="G168" s="4"/>
    </row>
    <row r="169" spans="1:7" x14ac:dyDescent="0.25">
      <c r="A169" s="4"/>
      <c r="B169" s="6"/>
      <c r="C169" s="4"/>
      <c r="D169" s="4"/>
      <c r="E169" s="7"/>
      <c r="F169" s="7"/>
      <c r="G169" s="4"/>
    </row>
    <row r="170" spans="1:7" x14ac:dyDescent="0.25">
      <c r="A170" s="4"/>
      <c r="B170" s="6"/>
      <c r="C170" s="4"/>
      <c r="D170" s="4"/>
      <c r="E170" s="7"/>
      <c r="F170" s="7"/>
      <c r="G170" s="4"/>
    </row>
    <row r="171" spans="1:7" x14ac:dyDescent="0.25">
      <c r="A171" s="4"/>
      <c r="B171" s="6"/>
      <c r="C171" s="4"/>
      <c r="D171" s="4"/>
      <c r="E171" s="7"/>
      <c r="F171" s="7"/>
      <c r="G171" s="4"/>
    </row>
    <row r="172" spans="1:7" x14ac:dyDescent="0.25">
      <c r="A172" s="4"/>
      <c r="B172" s="6"/>
      <c r="C172" s="4"/>
      <c r="D172" s="4"/>
      <c r="E172" s="7"/>
      <c r="F172" s="7"/>
      <c r="G172" s="4"/>
    </row>
    <row r="173" spans="1:7" x14ac:dyDescent="0.25">
      <c r="A173" s="4"/>
      <c r="B173" s="6"/>
      <c r="C173" s="4"/>
      <c r="D173" s="4"/>
      <c r="E173" s="7"/>
      <c r="F173" s="7"/>
      <c r="G173" s="4"/>
    </row>
    <row r="174" spans="1:7" x14ac:dyDescent="0.25">
      <c r="A174" s="4"/>
      <c r="B174" s="6"/>
      <c r="C174" s="4"/>
      <c r="D174" s="4"/>
      <c r="E174" s="7"/>
      <c r="F174" s="7"/>
      <c r="G174" s="4"/>
    </row>
    <row r="175" spans="1:7" x14ac:dyDescent="0.25">
      <c r="A175" s="4"/>
      <c r="B175" s="6"/>
      <c r="C175" s="4"/>
      <c r="D175" s="4"/>
      <c r="E175" s="7"/>
      <c r="F175" s="7"/>
      <c r="G175" s="4"/>
    </row>
    <row r="176" spans="1:7" x14ac:dyDescent="0.25">
      <c r="A176" s="4"/>
      <c r="B176" s="6"/>
      <c r="C176" s="4"/>
      <c r="D176" s="4"/>
      <c r="E176" s="7"/>
      <c r="F176" s="7"/>
      <c r="G176" s="4"/>
    </row>
    <row r="177" spans="1:7" x14ac:dyDescent="0.25">
      <c r="A177" s="4"/>
      <c r="B177" s="6"/>
      <c r="C177" s="4"/>
      <c r="D177" s="4"/>
      <c r="E177" s="7"/>
      <c r="F177" s="7"/>
      <c r="G177" s="4"/>
    </row>
    <row r="178" spans="1:7" x14ac:dyDescent="0.25">
      <c r="A178" s="4"/>
      <c r="B178" s="6"/>
      <c r="C178" s="4"/>
      <c r="D178" s="4"/>
      <c r="E178" s="7"/>
      <c r="F178" s="7"/>
      <c r="G178" s="4"/>
    </row>
    <row r="179" spans="1:7" x14ac:dyDescent="0.25">
      <c r="A179" s="4"/>
      <c r="B179" s="6"/>
      <c r="C179" s="4"/>
      <c r="D179" s="4"/>
      <c r="E179" s="7"/>
      <c r="F179" s="7"/>
      <c r="G179" s="4"/>
    </row>
    <row r="180" spans="1:7" x14ac:dyDescent="0.25">
      <c r="A180" s="4"/>
      <c r="B180" s="6"/>
      <c r="C180" s="4"/>
      <c r="D180" s="4"/>
      <c r="E180" s="7"/>
      <c r="F180" s="7"/>
      <c r="G180" s="4"/>
    </row>
    <row r="181" spans="1:7" x14ac:dyDescent="0.25">
      <c r="A181" s="4"/>
      <c r="B181" s="6"/>
      <c r="C181" s="4"/>
      <c r="D181" s="4"/>
      <c r="E181" s="7"/>
      <c r="F181" s="7"/>
      <c r="G181" s="4"/>
    </row>
    <row r="182" spans="1:7" x14ac:dyDescent="0.25">
      <c r="A182" s="4"/>
      <c r="B182" s="6"/>
      <c r="C182" s="4"/>
      <c r="D182" s="4"/>
      <c r="E182" s="7"/>
      <c r="F182" s="7"/>
      <c r="G182" s="4"/>
    </row>
    <row r="183" spans="1:7" x14ac:dyDescent="0.25">
      <c r="A183" s="4"/>
      <c r="B183" s="6"/>
      <c r="C183" s="4"/>
      <c r="D183" s="4"/>
      <c r="E183" s="7"/>
      <c r="F183" s="7"/>
      <c r="G183" s="4"/>
    </row>
    <row r="184" spans="1:7" x14ac:dyDescent="0.25">
      <c r="A184" s="4"/>
      <c r="B184" s="6"/>
      <c r="C184" s="4"/>
      <c r="D184" s="4"/>
      <c r="E184" s="7"/>
      <c r="F184" s="7"/>
      <c r="G184" s="4"/>
    </row>
    <row r="185" spans="1:7" x14ac:dyDescent="0.25">
      <c r="A185" s="4"/>
      <c r="B185" s="6"/>
      <c r="C185" s="4"/>
      <c r="D185" s="4"/>
      <c r="E185" s="7"/>
      <c r="F185" s="7"/>
      <c r="G185" s="4"/>
    </row>
    <row r="186" spans="1:7" x14ac:dyDescent="0.25">
      <c r="A186" s="4"/>
      <c r="B186" s="6"/>
      <c r="C186" s="4"/>
      <c r="D186" s="4"/>
      <c r="E186" s="7"/>
      <c r="F186" s="7"/>
      <c r="G186" s="4"/>
    </row>
    <row r="187" spans="1:7" x14ac:dyDescent="0.25">
      <c r="A187" s="4"/>
      <c r="B187" s="6"/>
      <c r="C187" s="4"/>
      <c r="D187" s="4"/>
      <c r="E187" s="7"/>
      <c r="F187" s="7"/>
      <c r="G187" s="4"/>
    </row>
    <row r="188" spans="1:7" x14ac:dyDescent="0.25">
      <c r="A188" s="4"/>
      <c r="B188" s="6"/>
      <c r="C188" s="4"/>
      <c r="D188" s="4"/>
      <c r="E188" s="7"/>
      <c r="F188" s="7"/>
      <c r="G188" s="4"/>
    </row>
    <row r="189" spans="1:7" x14ac:dyDescent="0.25">
      <c r="A189" s="4"/>
      <c r="B189" s="6"/>
      <c r="C189" s="4"/>
      <c r="D189" s="4"/>
      <c r="E189" s="7"/>
      <c r="F189" s="7"/>
      <c r="G189" s="4"/>
    </row>
    <row r="190" spans="1:7" x14ac:dyDescent="0.25">
      <c r="A190" s="4"/>
      <c r="B190" s="6"/>
      <c r="C190" s="4"/>
      <c r="D190" s="4"/>
      <c r="E190" s="7"/>
      <c r="F190" s="7"/>
      <c r="G190" s="4"/>
    </row>
    <row r="191" spans="1:7" x14ac:dyDescent="0.25">
      <c r="A191" s="4"/>
      <c r="B191" s="6"/>
      <c r="C191" s="4"/>
      <c r="D191" s="4"/>
      <c r="E191" s="7"/>
      <c r="F191" s="7"/>
      <c r="G191" s="4"/>
    </row>
    <row r="192" spans="1:7" x14ac:dyDescent="0.25">
      <c r="A192" s="4"/>
      <c r="B192" s="6"/>
      <c r="C192" s="4"/>
      <c r="D192" s="4"/>
      <c r="E192" s="7"/>
      <c r="F192" s="7"/>
      <c r="G192" s="4"/>
    </row>
    <row r="193" spans="1:7" x14ac:dyDescent="0.25">
      <c r="A193" s="4"/>
      <c r="B193" s="6"/>
      <c r="C193" s="4"/>
      <c r="D193" s="4"/>
      <c r="E193" s="7"/>
      <c r="F193" s="7"/>
      <c r="G193" s="4"/>
    </row>
    <row r="194" spans="1:7" x14ac:dyDescent="0.25">
      <c r="A194" s="4"/>
      <c r="B194" s="6"/>
      <c r="C194" s="4"/>
      <c r="D194" s="4"/>
      <c r="E194" s="7"/>
      <c r="F194" s="7"/>
      <c r="G194" s="4"/>
    </row>
    <row r="195" spans="1:7" x14ac:dyDescent="0.25">
      <c r="A195" s="4"/>
      <c r="B195" s="6"/>
      <c r="C195" s="4"/>
      <c r="D195" s="4"/>
      <c r="E195" s="7"/>
      <c r="F195" s="7"/>
      <c r="G195" s="4"/>
    </row>
    <row r="196" spans="1:7" x14ac:dyDescent="0.25">
      <c r="A196" s="4"/>
      <c r="B196" s="6"/>
      <c r="C196" s="4"/>
      <c r="D196" s="4"/>
      <c r="E196" s="7"/>
      <c r="F196" s="7"/>
      <c r="G196" s="4"/>
    </row>
    <row r="197" spans="1:7" x14ac:dyDescent="0.25">
      <c r="A197" s="4"/>
      <c r="B197" s="6"/>
      <c r="C197" s="4"/>
      <c r="D197" s="4"/>
      <c r="E197" s="7"/>
      <c r="F197" s="7"/>
      <c r="G197" s="4"/>
    </row>
    <row r="198" spans="1:7" x14ac:dyDescent="0.25">
      <c r="A198" s="4"/>
      <c r="B198" s="6"/>
      <c r="C198" s="4"/>
      <c r="D198" s="4"/>
      <c r="E198" s="7"/>
      <c r="F198" s="7"/>
      <c r="G198" s="4"/>
    </row>
    <row r="199" spans="1:7" x14ac:dyDescent="0.25">
      <c r="A199" s="4"/>
      <c r="B199" s="6"/>
      <c r="C199" s="4"/>
      <c r="D199" s="4"/>
      <c r="E199" s="7"/>
      <c r="F199" s="7"/>
      <c r="G199" s="4"/>
    </row>
    <row r="200" spans="1:7" x14ac:dyDescent="0.25">
      <c r="A200" s="4"/>
      <c r="B200" s="6"/>
      <c r="C200" s="4"/>
      <c r="D200" s="4"/>
      <c r="E200" s="7"/>
      <c r="F200" s="7"/>
      <c r="G200" s="4"/>
    </row>
    <row r="201" spans="1:7" x14ac:dyDescent="0.25">
      <c r="A201" s="4"/>
      <c r="B201" s="6"/>
      <c r="C201" s="4"/>
      <c r="D201" s="4"/>
      <c r="E201" s="7"/>
      <c r="F201" s="7"/>
      <c r="G201" s="4"/>
    </row>
    <row r="202" spans="1:7" x14ac:dyDescent="0.25">
      <c r="A202" s="4"/>
      <c r="B202" s="6"/>
      <c r="C202" s="4"/>
      <c r="D202" s="4"/>
      <c r="E202" s="7"/>
      <c r="F202" s="7"/>
      <c r="G202" s="4"/>
    </row>
    <row r="203" spans="1:7" x14ac:dyDescent="0.25">
      <c r="A203" s="4"/>
      <c r="B203" s="6"/>
      <c r="C203" s="4"/>
      <c r="D203" s="4"/>
      <c r="E203" s="7"/>
      <c r="F203" s="7"/>
      <c r="G203" s="4"/>
    </row>
    <row r="204" spans="1:7" x14ac:dyDescent="0.25">
      <c r="A204" s="4"/>
      <c r="B204" s="6"/>
      <c r="C204" s="4"/>
      <c r="D204" s="4"/>
      <c r="E204" s="7"/>
      <c r="F204" s="7"/>
      <c r="G204" s="4"/>
    </row>
    <row r="205" spans="1:7" x14ac:dyDescent="0.25">
      <c r="A205" s="4"/>
      <c r="B205" s="6"/>
      <c r="C205" s="4"/>
      <c r="D205" s="4"/>
      <c r="E205" s="7"/>
      <c r="F205" s="7"/>
      <c r="G205" s="4"/>
    </row>
  </sheetData>
  <autoFilter ref="A5:G205"/>
  <mergeCells count="1">
    <mergeCell ref="A3:G3"/>
  </mergeCells>
  <dataValidations count="4">
    <dataValidation type="date" allowBlank="1" showErrorMessage="1" errorStyle="stop" errorTitle="Enter a date" error="Use a real spreadsheet date, for example 2026-10-31." sqref="B10:B205">
      <formula1>2</formula1>
      <formula2>2958465</formula2>
    </dataValidation>
    <dataValidation type="date" allowBlank="1" showErrorMessage="1" errorStyle="stop" errorTitle="Enter a date" error="Use a real spreadsheet date, for example 2026-10-31." sqref="B6:B205">
      <formula1>2</formula1>
      <formula2>2958465</formula2>
    </dataValidation>
    <dataValidation type="decimal" operator="greaterThanOrEqual" allowBlank="1" showErrorMessage="1" errorStyle="stop" errorTitle="Positive amounts only" error="Enter zero or a positive number in the correct column." sqref="E10:F205">
      <formula1>0</formula1>
    </dataValidation>
    <dataValidation type="decimal" operator="greaterThanOrEqual" allowBlank="1" showErrorMessage="1" errorStyle="stop" errorTitle="Positive amounts only" error="Enter zero or a positive number in the correct column." sqref="E6:F205">
      <formula1>0</formula1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5" customWidth="1"/>
    <col min="2" max="2" width="16" customWidth="1"/>
    <col min="3" max="3" width="20" customWidth="1"/>
    <col min="4" max="4" width="35" customWidth="1"/>
    <col min="5" max="6" width="18" customWidth="1"/>
    <col min="7" max="7" width="30" customWidth="1"/>
    <col min="8" max="8" width="24" customWidth="1"/>
    <col min="9" max="9" width="18" customWidth="1"/>
    <col min="10" max="10" width="22" customWidth="1"/>
    <col min="11" max="11" width="20" customWidth="1"/>
    <col min="12" max="12" width="16" customWidth="1"/>
    <col min="13" max="13" width="23" customWidth="1"/>
  </cols>
  <sheetData>
    <row r="1" ht="26" customHeight="1" spans="1:1" x14ac:dyDescent="0.25">
      <c r="A1" s="1" t="s">
        <v>53</v>
      </c>
    </row>
    <row r="3" ht="44" customHeight="1" spans="1:13" x14ac:dyDescent="0.25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ht="32" customHeight="1" spans="1:13" x14ac:dyDescent="0.25">
      <c r="A5" s="2" t="s">
        <v>46</v>
      </c>
      <c r="B5" s="2" t="s">
        <v>55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56</v>
      </c>
      <c r="I5" s="2" t="s">
        <v>57</v>
      </c>
      <c r="J5" s="2" t="s">
        <v>58</v>
      </c>
      <c r="K5" s="2" t="s">
        <v>59</v>
      </c>
      <c r="L5" s="2" t="s">
        <v>60</v>
      </c>
      <c r="M5" s="2" t="s">
        <v>61</v>
      </c>
    </row>
    <row r="6" spans="1:13" x14ac:dyDescent="0.25">
      <c r="A6" s="4"/>
      <c r="B6" s="6"/>
      <c r="C6" s="4"/>
      <c r="D6" s="4"/>
      <c r="E6" s="7"/>
      <c r="F6" s="7"/>
      <c r="G6" s="4"/>
      <c r="H6" s="5"/>
      <c r="I6" t="str">
        <f>IF(H6="","",IFERROR(VLOOKUP(H6,Categories!$A$6:$B$35,2,FALSE),"UNMAPPED"))</f>
        <v/>
      </c>
      <c r="J6" s="4"/>
      <c r="K6" s="5"/>
      <c r="L6" s="6"/>
      <c r="M6" t="str">
        <f>IF(COUNTA(A6:H6,J6:L6)=0,"",IF(OR(A6="",COUNTIF($A$6:$A$205,A6)&lt;&gt;1,COUNTIF('Source Rows'!$A$6:$A$205,A6)&lt;&gt;1,COUNTIFS('Source Rows'!$A$6:$A$205,A6,'Source Rows'!$B$6:$B$205,B6,'Source Rows'!$C$6:$C$205,C6,'Source Rows'!$D$6:$D$205,D6,'Source Rows'!$E$6:$E$205,E6,'Source Rows'!$F$6:$F$205,F6,'Source Rows'!$G$6:$G$205,G6)&lt;&gt;1,NOT(ISNUMBER(B6)),C6="",D6="",G6="",COUNT(E6:F6)&lt;&gt;COUNTA(E6:F6),E6&lt;0,F6&lt;0,AND(E6&gt;0,F6&gt;0),SUM(E6:F6)=0,COUNTIF(Categories!$A$6:$A$35,H6)&lt;&gt;1,AND(I6&lt;&gt;"Income",I6&lt;&gt;"Expense",I6&lt;&gt;"Transfer",I6&lt;&gt;"Other"),AND(I6="Transfer",J6=""),AND(K6&lt;&gt;"Cleared",K6&lt;&gt;"Pending"),AND(K6="Cleared",OR(NOT(ISNUMBER(L6)),L6&lt;B6)),AND(K6="Pending",L6&lt;&gt;"")),"REVIEW INPUT","OK"))</f>
        <v/>
      </c>
    </row>
    <row r="7" spans="1:13" x14ac:dyDescent="0.25">
      <c r="A7" s="4"/>
      <c r="B7" s="6"/>
      <c r="C7" s="4"/>
      <c r="D7" s="4"/>
      <c r="E7" s="7"/>
      <c r="F7" s="7"/>
      <c r="G7" s="4"/>
      <c r="H7" s="5"/>
      <c r="I7" t="str">
        <f>IF(H7="","",IFERROR(VLOOKUP(H7,Categories!$A$6:$B$35,2,FALSE),"UNMAPPED"))</f>
        <v/>
      </c>
      <c r="J7" s="4"/>
      <c r="K7" s="5"/>
      <c r="L7" s="6"/>
      <c r="M7" t="str">
        <f>IF(COUNTA(A7:H7,J7:L7)=0,"",IF(OR(A7="",COUNTIF($A$6:$A$205,A7)&lt;&gt;1,COUNTIF('Source Rows'!$A$6:$A$205,A7)&lt;&gt;1,COUNTIFS('Source Rows'!$A$6:$A$205,A7,'Source Rows'!$B$6:$B$205,B7,'Source Rows'!$C$6:$C$205,C7,'Source Rows'!$D$6:$D$205,D7,'Source Rows'!$E$6:$E$205,E7,'Source Rows'!$F$6:$F$205,F7,'Source Rows'!$G$6:$G$205,G7)&lt;&gt;1,NOT(ISNUMBER(B7)),C7="",D7="",G7="",COUNT(E7:F7)&lt;&gt;COUNTA(E7:F7),E7&lt;0,F7&lt;0,AND(E7&gt;0,F7&gt;0),SUM(E7:F7)=0,COUNTIF(Categories!$A$6:$A$35,H7)&lt;&gt;1,AND(I7&lt;&gt;"Income",I7&lt;&gt;"Expense",I7&lt;&gt;"Transfer",I7&lt;&gt;"Other"),AND(I7="Transfer",J7=""),AND(K7&lt;&gt;"Cleared",K7&lt;&gt;"Pending"),AND(K7="Cleared",OR(NOT(ISNUMBER(L7)),L7&lt;B7)),AND(K7="Pending",L7&lt;&gt;"")),"REVIEW INPUT","OK"))</f>
        <v/>
      </c>
    </row>
    <row r="8" spans="1:13" x14ac:dyDescent="0.25">
      <c r="A8" s="4"/>
      <c r="B8" s="6"/>
      <c r="C8" s="4"/>
      <c r="D8" s="4"/>
      <c r="E8" s="7"/>
      <c r="F8" s="7"/>
      <c r="G8" s="4"/>
      <c r="H8" s="5"/>
      <c r="I8" t="str">
        <f>IF(H8="","",IFERROR(VLOOKUP(H8,Categories!$A$6:$B$35,2,FALSE),"UNMAPPED"))</f>
        <v/>
      </c>
      <c r="J8" s="4"/>
      <c r="K8" s="5"/>
      <c r="L8" s="6"/>
      <c r="M8" t="str">
        <f>IF(COUNTA(A8:H8,J8:L8)=0,"",IF(OR(A8="",COUNTIF($A$6:$A$205,A8)&lt;&gt;1,COUNTIF('Source Rows'!$A$6:$A$205,A8)&lt;&gt;1,COUNTIFS('Source Rows'!$A$6:$A$205,A8,'Source Rows'!$B$6:$B$205,B8,'Source Rows'!$C$6:$C$205,C8,'Source Rows'!$D$6:$D$205,D8,'Source Rows'!$E$6:$E$205,E8,'Source Rows'!$F$6:$F$205,F8,'Source Rows'!$G$6:$G$205,G8)&lt;&gt;1,NOT(ISNUMBER(B8)),C8="",D8="",G8="",COUNT(E8:F8)&lt;&gt;COUNTA(E8:F8),E8&lt;0,F8&lt;0,AND(E8&gt;0,F8&gt;0),SUM(E8:F8)=0,COUNTIF(Categories!$A$6:$A$35,H8)&lt;&gt;1,AND(I8&lt;&gt;"Income",I8&lt;&gt;"Expense",I8&lt;&gt;"Transfer",I8&lt;&gt;"Other"),AND(I8="Transfer",J8=""),AND(K8&lt;&gt;"Cleared",K8&lt;&gt;"Pending"),AND(K8="Cleared",OR(NOT(ISNUMBER(L8)),L8&lt;B8)),AND(K8="Pending",L8&lt;&gt;"")),"REVIEW INPUT","OK"))</f>
        <v/>
      </c>
    </row>
    <row r="9" spans="1:13" x14ac:dyDescent="0.25">
      <c r="A9" s="4"/>
      <c r="B9" s="6"/>
      <c r="C9" s="4"/>
      <c r="D9" s="4"/>
      <c r="E9" s="7"/>
      <c r="F9" s="7"/>
      <c r="G9" s="4"/>
      <c r="H9" s="5"/>
      <c r="I9" t="str">
        <f>IF(H9="","",IFERROR(VLOOKUP(H9,Categories!$A$6:$B$35,2,FALSE),"UNMAPPED"))</f>
        <v/>
      </c>
      <c r="J9" s="4"/>
      <c r="K9" s="5"/>
      <c r="L9" s="6"/>
      <c r="M9" t="str">
        <f>IF(COUNTA(A9:H9,J9:L9)=0,"",IF(OR(A9="",COUNTIF($A$6:$A$205,A9)&lt;&gt;1,COUNTIF('Source Rows'!$A$6:$A$205,A9)&lt;&gt;1,COUNTIFS('Source Rows'!$A$6:$A$205,A9,'Source Rows'!$B$6:$B$205,B9,'Source Rows'!$C$6:$C$205,C9,'Source Rows'!$D$6:$D$205,D9,'Source Rows'!$E$6:$E$205,E9,'Source Rows'!$F$6:$F$205,F9,'Source Rows'!$G$6:$G$205,G9)&lt;&gt;1,NOT(ISNUMBER(B9)),C9="",D9="",G9="",COUNT(E9:F9)&lt;&gt;COUNTA(E9:F9),E9&lt;0,F9&lt;0,AND(E9&gt;0,F9&gt;0),SUM(E9:F9)=0,COUNTIF(Categories!$A$6:$A$35,H9)&lt;&gt;1,AND(I9&lt;&gt;"Income",I9&lt;&gt;"Expense",I9&lt;&gt;"Transfer",I9&lt;&gt;"Other"),AND(I9="Transfer",J9=""),AND(K9&lt;&gt;"Cleared",K9&lt;&gt;"Pending"),AND(K9="Cleared",OR(NOT(ISNUMBER(L9)),L9&lt;B9)),AND(K9="Pending",L9&lt;&gt;"")),"REVIEW INPUT","OK"))</f>
        <v/>
      </c>
    </row>
    <row r="10" spans="1:13" x14ac:dyDescent="0.25">
      <c r="A10" s="4"/>
      <c r="B10" s="6"/>
      <c r="C10" s="4"/>
      <c r="D10" s="4"/>
      <c r="E10" s="7"/>
      <c r="F10" s="7"/>
      <c r="G10" s="4"/>
      <c r="H10" s="5"/>
      <c r="I10" t="str">
        <f>IF(H10="","",IFERROR(VLOOKUP(H10,Categories!$A$6:$B$35,2,FALSE),"UNMAPPED"))</f>
        <v/>
      </c>
      <c r="J10" s="4"/>
      <c r="K10" s="5"/>
      <c r="L10" s="6"/>
      <c r="M10" t="str">
        <f>IF(COUNTA(A10:H10,J10:L10)=0,"",IF(OR(A10="",COUNTIF($A$6:$A$205,A10)&lt;&gt;1,COUNTIF('Source Rows'!$A$6:$A$205,A10)&lt;&gt;1,COUNTIFS('Source Rows'!$A$6:$A$205,A10,'Source Rows'!$B$6:$B$205,B10,'Source Rows'!$C$6:$C$205,C10,'Source Rows'!$D$6:$D$205,D10,'Source Rows'!$E$6:$E$205,E10,'Source Rows'!$F$6:$F$205,F10,'Source Rows'!$G$6:$G$205,G10)&lt;&gt;1,NOT(ISNUMBER(B10)),C10="",D10="",G10="",COUNT(E10:F10)&lt;&gt;COUNTA(E10:F10),E10&lt;0,F10&lt;0,AND(E10&gt;0,F10&gt;0),SUM(E10:F10)=0,COUNTIF(Categories!$A$6:$A$35,H10)&lt;&gt;1,AND(I10&lt;&gt;"Income",I10&lt;&gt;"Expense",I10&lt;&gt;"Transfer",I10&lt;&gt;"Other"),AND(I10="Transfer",J10=""),AND(K10&lt;&gt;"Cleared",K10&lt;&gt;"Pending"),AND(K10="Cleared",OR(NOT(ISNUMBER(L10)),L10&lt;B10)),AND(K10="Pending",L10&lt;&gt;"")),"REVIEW INPUT","OK"))</f>
        <v/>
      </c>
    </row>
    <row r="11" spans="1:13" x14ac:dyDescent="0.25">
      <c r="A11" s="4"/>
      <c r="B11" s="6"/>
      <c r="C11" s="4"/>
      <c r="D11" s="4"/>
      <c r="E11" s="7"/>
      <c r="F11" s="7"/>
      <c r="G11" s="4"/>
      <c r="H11" s="5"/>
      <c r="I11" t="str">
        <f>IF(H11="","",IFERROR(VLOOKUP(H11,Categories!$A$6:$B$35,2,FALSE),"UNMAPPED"))</f>
        <v/>
      </c>
      <c r="J11" s="4"/>
      <c r="K11" s="5"/>
      <c r="L11" s="6"/>
      <c r="M11" t="str">
        <f>IF(COUNTA(A11:H11,J11:L11)=0,"",IF(OR(A11="",COUNTIF($A$6:$A$205,A11)&lt;&gt;1,COUNTIF('Source Rows'!$A$6:$A$205,A11)&lt;&gt;1,COUNTIFS('Source Rows'!$A$6:$A$205,A11,'Source Rows'!$B$6:$B$205,B11,'Source Rows'!$C$6:$C$205,C11,'Source Rows'!$D$6:$D$205,D11,'Source Rows'!$E$6:$E$205,E11,'Source Rows'!$F$6:$F$205,F11,'Source Rows'!$G$6:$G$205,G11)&lt;&gt;1,NOT(ISNUMBER(B11)),C11="",D11="",G11="",COUNT(E11:F11)&lt;&gt;COUNTA(E11:F11),E11&lt;0,F11&lt;0,AND(E11&gt;0,F11&gt;0),SUM(E11:F11)=0,COUNTIF(Categories!$A$6:$A$35,H11)&lt;&gt;1,AND(I11&lt;&gt;"Income",I11&lt;&gt;"Expense",I11&lt;&gt;"Transfer",I11&lt;&gt;"Other"),AND(I11="Transfer",J11=""),AND(K11&lt;&gt;"Cleared",K11&lt;&gt;"Pending"),AND(K11="Cleared",OR(NOT(ISNUMBER(L11)),L11&lt;B11)),AND(K11="Pending",L11&lt;&gt;"")),"REVIEW INPUT","OK"))</f>
        <v/>
      </c>
    </row>
    <row r="12" spans="1:13" x14ac:dyDescent="0.25">
      <c r="A12" s="4"/>
      <c r="B12" s="6"/>
      <c r="C12" s="4"/>
      <c r="D12" s="4"/>
      <c r="E12" s="7"/>
      <c r="F12" s="7"/>
      <c r="G12" s="4"/>
      <c r="H12" s="5"/>
      <c r="I12" t="str">
        <f>IF(H12="","",IFERROR(VLOOKUP(H12,Categories!$A$6:$B$35,2,FALSE),"UNMAPPED"))</f>
        <v/>
      </c>
      <c r="J12" s="4"/>
      <c r="K12" s="5"/>
      <c r="L12" s="6"/>
      <c r="M12" t="str">
        <f>IF(COUNTA(A12:H12,J12:L12)=0,"",IF(OR(A12="",COUNTIF($A$6:$A$205,A12)&lt;&gt;1,COUNTIF('Source Rows'!$A$6:$A$205,A12)&lt;&gt;1,COUNTIFS('Source Rows'!$A$6:$A$205,A12,'Source Rows'!$B$6:$B$205,B12,'Source Rows'!$C$6:$C$205,C12,'Source Rows'!$D$6:$D$205,D12,'Source Rows'!$E$6:$E$205,E12,'Source Rows'!$F$6:$F$205,F12,'Source Rows'!$G$6:$G$205,G12)&lt;&gt;1,NOT(ISNUMBER(B12)),C12="",D12="",G12="",COUNT(E12:F12)&lt;&gt;COUNTA(E12:F12),E12&lt;0,F12&lt;0,AND(E12&gt;0,F12&gt;0),SUM(E12:F12)=0,COUNTIF(Categories!$A$6:$A$35,H12)&lt;&gt;1,AND(I12&lt;&gt;"Income",I12&lt;&gt;"Expense",I12&lt;&gt;"Transfer",I12&lt;&gt;"Other"),AND(I12="Transfer",J12=""),AND(K12&lt;&gt;"Cleared",K12&lt;&gt;"Pending"),AND(K12="Cleared",OR(NOT(ISNUMBER(L12)),L12&lt;B12)),AND(K12="Pending",L12&lt;&gt;"")),"REVIEW INPUT","OK"))</f>
        <v/>
      </c>
    </row>
    <row r="13" spans="1:13" x14ac:dyDescent="0.25">
      <c r="A13" s="4"/>
      <c r="B13" s="6"/>
      <c r="C13" s="4"/>
      <c r="D13" s="4"/>
      <c r="E13" s="7"/>
      <c r="F13" s="7"/>
      <c r="G13" s="4"/>
      <c r="H13" s="5"/>
      <c r="I13" t="str">
        <f>IF(H13="","",IFERROR(VLOOKUP(H13,Categories!$A$6:$B$35,2,FALSE),"UNMAPPED"))</f>
        <v/>
      </c>
      <c r="J13" s="4"/>
      <c r="K13" s="5"/>
      <c r="L13" s="6"/>
      <c r="M13" t="str">
        <f>IF(COUNTA(A13:H13,J13:L13)=0,"",IF(OR(A13="",COUNTIF($A$6:$A$205,A13)&lt;&gt;1,COUNTIF('Source Rows'!$A$6:$A$205,A13)&lt;&gt;1,COUNTIFS('Source Rows'!$A$6:$A$205,A13,'Source Rows'!$B$6:$B$205,B13,'Source Rows'!$C$6:$C$205,C13,'Source Rows'!$D$6:$D$205,D13,'Source Rows'!$E$6:$E$205,E13,'Source Rows'!$F$6:$F$205,F13,'Source Rows'!$G$6:$G$205,G13)&lt;&gt;1,NOT(ISNUMBER(B13)),C13="",D13="",G13="",COUNT(E13:F13)&lt;&gt;COUNTA(E13:F13),E13&lt;0,F13&lt;0,AND(E13&gt;0,F13&gt;0),SUM(E13:F13)=0,COUNTIF(Categories!$A$6:$A$35,H13)&lt;&gt;1,AND(I13&lt;&gt;"Income",I13&lt;&gt;"Expense",I13&lt;&gt;"Transfer",I13&lt;&gt;"Other"),AND(I13="Transfer",J13=""),AND(K13&lt;&gt;"Cleared",K13&lt;&gt;"Pending"),AND(K13="Cleared",OR(NOT(ISNUMBER(L13)),L13&lt;B13)),AND(K13="Pending",L13&lt;&gt;"")),"REVIEW INPUT","OK"))</f>
        <v/>
      </c>
    </row>
    <row r="14" spans="1:13" x14ac:dyDescent="0.25">
      <c r="A14" s="4"/>
      <c r="B14" s="6"/>
      <c r="C14" s="4"/>
      <c r="D14" s="4"/>
      <c r="E14" s="7"/>
      <c r="F14" s="7"/>
      <c r="G14" s="4"/>
      <c r="H14" s="5"/>
      <c r="I14" t="str">
        <f>IF(H14="","",IFERROR(VLOOKUP(H14,Categories!$A$6:$B$35,2,FALSE),"UNMAPPED"))</f>
        <v/>
      </c>
      <c r="J14" s="4"/>
      <c r="K14" s="5"/>
      <c r="L14" s="6"/>
      <c r="M14" t="str">
        <f>IF(COUNTA(A14:H14,J14:L14)=0,"",IF(OR(A14="",COUNTIF($A$6:$A$205,A14)&lt;&gt;1,COUNTIF('Source Rows'!$A$6:$A$205,A14)&lt;&gt;1,COUNTIFS('Source Rows'!$A$6:$A$205,A14,'Source Rows'!$B$6:$B$205,B14,'Source Rows'!$C$6:$C$205,C14,'Source Rows'!$D$6:$D$205,D14,'Source Rows'!$E$6:$E$205,E14,'Source Rows'!$F$6:$F$205,F14,'Source Rows'!$G$6:$G$205,G14)&lt;&gt;1,NOT(ISNUMBER(B14)),C14="",D14="",G14="",COUNT(E14:F14)&lt;&gt;COUNTA(E14:F14),E14&lt;0,F14&lt;0,AND(E14&gt;0,F14&gt;0),SUM(E14:F14)=0,COUNTIF(Categories!$A$6:$A$35,H14)&lt;&gt;1,AND(I14&lt;&gt;"Income",I14&lt;&gt;"Expense",I14&lt;&gt;"Transfer",I14&lt;&gt;"Other"),AND(I14="Transfer",J14=""),AND(K14&lt;&gt;"Cleared",K14&lt;&gt;"Pending"),AND(K14="Cleared",OR(NOT(ISNUMBER(L14)),L14&lt;B14)),AND(K14="Pending",L14&lt;&gt;"")),"REVIEW INPUT","OK"))</f>
        <v/>
      </c>
    </row>
    <row r="15" spans="1:13" x14ac:dyDescent="0.25">
      <c r="A15" s="4"/>
      <c r="B15" s="6"/>
      <c r="C15" s="4"/>
      <c r="D15" s="4"/>
      <c r="E15" s="7"/>
      <c r="F15" s="7"/>
      <c r="G15" s="4"/>
      <c r="H15" s="5"/>
      <c r="I15" t="str">
        <f>IF(H15="","",IFERROR(VLOOKUP(H15,Categories!$A$6:$B$35,2,FALSE),"UNMAPPED"))</f>
        <v/>
      </c>
      <c r="J15" s="4"/>
      <c r="K15" s="5"/>
      <c r="L15" s="6"/>
      <c r="M15" t="str">
        <f>IF(COUNTA(A15:H15,J15:L15)=0,"",IF(OR(A15="",COUNTIF($A$6:$A$205,A15)&lt;&gt;1,COUNTIF('Source Rows'!$A$6:$A$205,A15)&lt;&gt;1,COUNTIFS('Source Rows'!$A$6:$A$205,A15,'Source Rows'!$B$6:$B$205,B15,'Source Rows'!$C$6:$C$205,C15,'Source Rows'!$D$6:$D$205,D15,'Source Rows'!$E$6:$E$205,E15,'Source Rows'!$F$6:$F$205,F15,'Source Rows'!$G$6:$G$205,G15)&lt;&gt;1,NOT(ISNUMBER(B15)),C15="",D15="",G15="",COUNT(E15:F15)&lt;&gt;COUNTA(E15:F15),E15&lt;0,F15&lt;0,AND(E15&gt;0,F15&gt;0),SUM(E15:F15)=0,COUNTIF(Categories!$A$6:$A$35,H15)&lt;&gt;1,AND(I15&lt;&gt;"Income",I15&lt;&gt;"Expense",I15&lt;&gt;"Transfer",I15&lt;&gt;"Other"),AND(I15="Transfer",J15=""),AND(K15&lt;&gt;"Cleared",K15&lt;&gt;"Pending"),AND(K15="Cleared",OR(NOT(ISNUMBER(L15)),L15&lt;B15)),AND(K15="Pending",L15&lt;&gt;"")),"REVIEW INPUT","OK"))</f>
        <v/>
      </c>
    </row>
    <row r="16" spans="1:13" x14ac:dyDescent="0.25">
      <c r="A16" s="4"/>
      <c r="B16" s="6"/>
      <c r="C16" s="4"/>
      <c r="D16" s="4"/>
      <c r="E16" s="7"/>
      <c r="F16" s="7"/>
      <c r="G16" s="4"/>
      <c r="H16" s="5"/>
      <c r="I16" t="str">
        <f>IF(H16="","",IFERROR(VLOOKUP(H16,Categories!$A$6:$B$35,2,FALSE),"UNMAPPED"))</f>
        <v/>
      </c>
      <c r="J16" s="4"/>
      <c r="K16" s="5"/>
      <c r="L16" s="6"/>
      <c r="M16" t="str">
        <f>IF(COUNTA(A16:H16,J16:L16)=0,"",IF(OR(A16="",COUNTIF($A$6:$A$205,A16)&lt;&gt;1,COUNTIF('Source Rows'!$A$6:$A$205,A16)&lt;&gt;1,COUNTIFS('Source Rows'!$A$6:$A$205,A16,'Source Rows'!$B$6:$B$205,B16,'Source Rows'!$C$6:$C$205,C16,'Source Rows'!$D$6:$D$205,D16,'Source Rows'!$E$6:$E$205,E16,'Source Rows'!$F$6:$F$205,F16,'Source Rows'!$G$6:$G$205,G16)&lt;&gt;1,NOT(ISNUMBER(B16)),C16="",D16="",G16="",COUNT(E16:F16)&lt;&gt;COUNTA(E16:F16),E16&lt;0,F16&lt;0,AND(E16&gt;0,F16&gt;0),SUM(E16:F16)=0,COUNTIF(Categories!$A$6:$A$35,H16)&lt;&gt;1,AND(I16&lt;&gt;"Income",I16&lt;&gt;"Expense",I16&lt;&gt;"Transfer",I16&lt;&gt;"Other"),AND(I16="Transfer",J16=""),AND(K16&lt;&gt;"Cleared",K16&lt;&gt;"Pending"),AND(K16="Cleared",OR(NOT(ISNUMBER(L16)),L16&lt;B16)),AND(K16="Pending",L16&lt;&gt;"")),"REVIEW INPUT","OK"))</f>
        <v/>
      </c>
    </row>
    <row r="17" spans="1:13" x14ac:dyDescent="0.25">
      <c r="A17" s="4"/>
      <c r="B17" s="6"/>
      <c r="C17" s="4"/>
      <c r="D17" s="4"/>
      <c r="E17" s="7"/>
      <c r="F17" s="7"/>
      <c r="G17" s="4"/>
      <c r="H17" s="5"/>
      <c r="I17" t="str">
        <f>IF(H17="","",IFERROR(VLOOKUP(H17,Categories!$A$6:$B$35,2,FALSE),"UNMAPPED"))</f>
        <v/>
      </c>
      <c r="J17" s="4"/>
      <c r="K17" s="5"/>
      <c r="L17" s="6"/>
      <c r="M17" t="str">
        <f>IF(COUNTA(A17:H17,J17:L17)=0,"",IF(OR(A17="",COUNTIF($A$6:$A$205,A17)&lt;&gt;1,COUNTIF('Source Rows'!$A$6:$A$205,A17)&lt;&gt;1,COUNTIFS('Source Rows'!$A$6:$A$205,A17,'Source Rows'!$B$6:$B$205,B17,'Source Rows'!$C$6:$C$205,C17,'Source Rows'!$D$6:$D$205,D17,'Source Rows'!$E$6:$E$205,E17,'Source Rows'!$F$6:$F$205,F17,'Source Rows'!$G$6:$G$205,G17)&lt;&gt;1,NOT(ISNUMBER(B17)),C17="",D17="",G17="",COUNT(E17:F17)&lt;&gt;COUNTA(E17:F17),E17&lt;0,F17&lt;0,AND(E17&gt;0,F17&gt;0),SUM(E17:F17)=0,COUNTIF(Categories!$A$6:$A$35,H17)&lt;&gt;1,AND(I17&lt;&gt;"Income",I17&lt;&gt;"Expense",I17&lt;&gt;"Transfer",I17&lt;&gt;"Other"),AND(I17="Transfer",J17=""),AND(K17&lt;&gt;"Cleared",K17&lt;&gt;"Pending"),AND(K17="Cleared",OR(NOT(ISNUMBER(L17)),L17&lt;B17)),AND(K17="Pending",L17&lt;&gt;"")),"REVIEW INPUT","OK"))</f>
        <v/>
      </c>
    </row>
    <row r="18" spans="1:13" x14ac:dyDescent="0.25">
      <c r="A18" s="4"/>
      <c r="B18" s="6"/>
      <c r="C18" s="4"/>
      <c r="D18" s="4"/>
      <c r="E18" s="7"/>
      <c r="F18" s="7"/>
      <c r="G18" s="4"/>
      <c r="H18" s="5"/>
      <c r="I18" t="str">
        <f>IF(H18="","",IFERROR(VLOOKUP(H18,Categories!$A$6:$B$35,2,FALSE),"UNMAPPED"))</f>
        <v/>
      </c>
      <c r="J18" s="4"/>
      <c r="K18" s="5"/>
      <c r="L18" s="6"/>
      <c r="M18" t="str">
        <f>IF(COUNTA(A18:H18,J18:L18)=0,"",IF(OR(A18="",COUNTIF($A$6:$A$205,A18)&lt;&gt;1,COUNTIF('Source Rows'!$A$6:$A$205,A18)&lt;&gt;1,COUNTIFS('Source Rows'!$A$6:$A$205,A18,'Source Rows'!$B$6:$B$205,B18,'Source Rows'!$C$6:$C$205,C18,'Source Rows'!$D$6:$D$205,D18,'Source Rows'!$E$6:$E$205,E18,'Source Rows'!$F$6:$F$205,F18,'Source Rows'!$G$6:$G$205,G18)&lt;&gt;1,NOT(ISNUMBER(B18)),C18="",D18="",G18="",COUNT(E18:F18)&lt;&gt;COUNTA(E18:F18),E18&lt;0,F18&lt;0,AND(E18&gt;0,F18&gt;0),SUM(E18:F18)=0,COUNTIF(Categories!$A$6:$A$35,H18)&lt;&gt;1,AND(I18&lt;&gt;"Income",I18&lt;&gt;"Expense",I18&lt;&gt;"Transfer",I18&lt;&gt;"Other"),AND(I18="Transfer",J18=""),AND(K18&lt;&gt;"Cleared",K18&lt;&gt;"Pending"),AND(K18="Cleared",OR(NOT(ISNUMBER(L18)),L18&lt;B18)),AND(K18="Pending",L18&lt;&gt;"")),"REVIEW INPUT","OK"))</f>
        <v/>
      </c>
    </row>
    <row r="19" spans="1:13" x14ac:dyDescent="0.25">
      <c r="A19" s="4"/>
      <c r="B19" s="6"/>
      <c r="C19" s="4"/>
      <c r="D19" s="4"/>
      <c r="E19" s="7"/>
      <c r="F19" s="7"/>
      <c r="G19" s="4"/>
      <c r="H19" s="5"/>
      <c r="I19" t="str">
        <f>IF(H19="","",IFERROR(VLOOKUP(H19,Categories!$A$6:$B$35,2,FALSE),"UNMAPPED"))</f>
        <v/>
      </c>
      <c r="J19" s="4"/>
      <c r="K19" s="5"/>
      <c r="L19" s="6"/>
      <c r="M19" t="str">
        <f>IF(COUNTA(A19:H19,J19:L19)=0,"",IF(OR(A19="",COUNTIF($A$6:$A$205,A19)&lt;&gt;1,COUNTIF('Source Rows'!$A$6:$A$205,A19)&lt;&gt;1,COUNTIFS('Source Rows'!$A$6:$A$205,A19,'Source Rows'!$B$6:$B$205,B19,'Source Rows'!$C$6:$C$205,C19,'Source Rows'!$D$6:$D$205,D19,'Source Rows'!$E$6:$E$205,E19,'Source Rows'!$F$6:$F$205,F19,'Source Rows'!$G$6:$G$205,G19)&lt;&gt;1,NOT(ISNUMBER(B19)),C19="",D19="",G19="",COUNT(E19:F19)&lt;&gt;COUNTA(E19:F19),E19&lt;0,F19&lt;0,AND(E19&gt;0,F19&gt;0),SUM(E19:F19)=0,COUNTIF(Categories!$A$6:$A$35,H19)&lt;&gt;1,AND(I19&lt;&gt;"Income",I19&lt;&gt;"Expense",I19&lt;&gt;"Transfer",I19&lt;&gt;"Other"),AND(I19="Transfer",J19=""),AND(K19&lt;&gt;"Cleared",K19&lt;&gt;"Pending"),AND(K19="Cleared",OR(NOT(ISNUMBER(L19)),L19&lt;B19)),AND(K19="Pending",L19&lt;&gt;"")),"REVIEW INPUT","OK"))</f>
        <v/>
      </c>
    </row>
    <row r="20" spans="1:13" x14ac:dyDescent="0.25">
      <c r="A20" s="4"/>
      <c r="B20" s="6"/>
      <c r="C20" s="4"/>
      <c r="D20" s="4"/>
      <c r="E20" s="7"/>
      <c r="F20" s="7"/>
      <c r="G20" s="4"/>
      <c r="H20" s="5"/>
      <c r="I20" t="str">
        <f>IF(H20="","",IFERROR(VLOOKUP(H20,Categories!$A$6:$B$35,2,FALSE),"UNMAPPED"))</f>
        <v/>
      </c>
      <c r="J20" s="4"/>
      <c r="K20" s="5"/>
      <c r="L20" s="6"/>
      <c r="M20" t="str">
        <f>IF(COUNTA(A20:H20,J20:L20)=0,"",IF(OR(A20="",COUNTIF($A$6:$A$205,A20)&lt;&gt;1,COUNTIF('Source Rows'!$A$6:$A$205,A20)&lt;&gt;1,COUNTIFS('Source Rows'!$A$6:$A$205,A20,'Source Rows'!$B$6:$B$205,B20,'Source Rows'!$C$6:$C$205,C20,'Source Rows'!$D$6:$D$205,D20,'Source Rows'!$E$6:$E$205,E20,'Source Rows'!$F$6:$F$205,F20,'Source Rows'!$G$6:$G$205,G20)&lt;&gt;1,NOT(ISNUMBER(B20)),C20="",D20="",G20="",COUNT(E20:F20)&lt;&gt;COUNTA(E20:F20),E20&lt;0,F20&lt;0,AND(E20&gt;0,F20&gt;0),SUM(E20:F20)=0,COUNTIF(Categories!$A$6:$A$35,H20)&lt;&gt;1,AND(I20&lt;&gt;"Income",I20&lt;&gt;"Expense",I20&lt;&gt;"Transfer",I20&lt;&gt;"Other"),AND(I20="Transfer",J20=""),AND(K20&lt;&gt;"Cleared",K20&lt;&gt;"Pending"),AND(K20="Cleared",OR(NOT(ISNUMBER(L20)),L20&lt;B20)),AND(K20="Pending",L20&lt;&gt;"")),"REVIEW INPUT","OK"))</f>
        <v/>
      </c>
    </row>
    <row r="21" spans="1:13" x14ac:dyDescent="0.25">
      <c r="A21" s="4"/>
      <c r="B21" s="6"/>
      <c r="C21" s="4"/>
      <c r="D21" s="4"/>
      <c r="E21" s="7"/>
      <c r="F21" s="7"/>
      <c r="G21" s="4"/>
      <c r="H21" s="5"/>
      <c r="I21" t="str">
        <f>IF(H21="","",IFERROR(VLOOKUP(H21,Categories!$A$6:$B$35,2,FALSE),"UNMAPPED"))</f>
        <v/>
      </c>
      <c r="J21" s="4"/>
      <c r="K21" s="5"/>
      <c r="L21" s="6"/>
      <c r="M21" t="str">
        <f>IF(COUNTA(A21:H21,J21:L21)=0,"",IF(OR(A21="",COUNTIF($A$6:$A$205,A21)&lt;&gt;1,COUNTIF('Source Rows'!$A$6:$A$205,A21)&lt;&gt;1,COUNTIFS('Source Rows'!$A$6:$A$205,A21,'Source Rows'!$B$6:$B$205,B21,'Source Rows'!$C$6:$C$205,C21,'Source Rows'!$D$6:$D$205,D21,'Source Rows'!$E$6:$E$205,E21,'Source Rows'!$F$6:$F$205,F21,'Source Rows'!$G$6:$G$205,G21)&lt;&gt;1,NOT(ISNUMBER(B21)),C21="",D21="",G21="",COUNT(E21:F21)&lt;&gt;COUNTA(E21:F21),E21&lt;0,F21&lt;0,AND(E21&gt;0,F21&gt;0),SUM(E21:F21)=0,COUNTIF(Categories!$A$6:$A$35,H21)&lt;&gt;1,AND(I21&lt;&gt;"Income",I21&lt;&gt;"Expense",I21&lt;&gt;"Transfer",I21&lt;&gt;"Other"),AND(I21="Transfer",J21=""),AND(K21&lt;&gt;"Cleared",K21&lt;&gt;"Pending"),AND(K21="Cleared",OR(NOT(ISNUMBER(L21)),L21&lt;B21)),AND(K21="Pending",L21&lt;&gt;"")),"REVIEW INPUT","OK"))</f>
        <v/>
      </c>
    </row>
    <row r="22" spans="1:13" x14ac:dyDescent="0.25">
      <c r="A22" s="4"/>
      <c r="B22" s="6"/>
      <c r="C22" s="4"/>
      <c r="D22" s="4"/>
      <c r="E22" s="7"/>
      <c r="F22" s="7"/>
      <c r="G22" s="4"/>
      <c r="H22" s="5"/>
      <c r="I22" t="str">
        <f>IF(H22="","",IFERROR(VLOOKUP(H22,Categories!$A$6:$B$35,2,FALSE),"UNMAPPED"))</f>
        <v/>
      </c>
      <c r="J22" s="4"/>
      <c r="K22" s="5"/>
      <c r="L22" s="6"/>
      <c r="M22" t="str">
        <f>IF(COUNTA(A22:H22,J22:L22)=0,"",IF(OR(A22="",COUNTIF($A$6:$A$205,A22)&lt;&gt;1,COUNTIF('Source Rows'!$A$6:$A$205,A22)&lt;&gt;1,COUNTIFS('Source Rows'!$A$6:$A$205,A22,'Source Rows'!$B$6:$B$205,B22,'Source Rows'!$C$6:$C$205,C22,'Source Rows'!$D$6:$D$205,D22,'Source Rows'!$E$6:$E$205,E22,'Source Rows'!$F$6:$F$205,F22,'Source Rows'!$G$6:$G$205,G22)&lt;&gt;1,NOT(ISNUMBER(B22)),C22="",D22="",G22="",COUNT(E22:F22)&lt;&gt;COUNTA(E22:F22),E22&lt;0,F22&lt;0,AND(E22&gt;0,F22&gt;0),SUM(E22:F22)=0,COUNTIF(Categories!$A$6:$A$35,H22)&lt;&gt;1,AND(I22&lt;&gt;"Income",I22&lt;&gt;"Expense",I22&lt;&gt;"Transfer",I22&lt;&gt;"Other"),AND(I22="Transfer",J22=""),AND(K22&lt;&gt;"Cleared",K22&lt;&gt;"Pending"),AND(K22="Cleared",OR(NOT(ISNUMBER(L22)),L22&lt;B22)),AND(K22="Pending",L22&lt;&gt;"")),"REVIEW INPUT","OK"))</f>
        <v/>
      </c>
    </row>
    <row r="23" spans="1:13" x14ac:dyDescent="0.25">
      <c r="A23" s="4"/>
      <c r="B23" s="6"/>
      <c r="C23" s="4"/>
      <c r="D23" s="4"/>
      <c r="E23" s="7"/>
      <c r="F23" s="7"/>
      <c r="G23" s="4"/>
      <c r="H23" s="5"/>
      <c r="I23" t="str">
        <f>IF(H23="","",IFERROR(VLOOKUP(H23,Categories!$A$6:$B$35,2,FALSE),"UNMAPPED"))</f>
        <v/>
      </c>
      <c r="J23" s="4"/>
      <c r="K23" s="5"/>
      <c r="L23" s="6"/>
      <c r="M23" t="str">
        <f>IF(COUNTA(A23:H23,J23:L23)=0,"",IF(OR(A23="",COUNTIF($A$6:$A$205,A23)&lt;&gt;1,COUNTIF('Source Rows'!$A$6:$A$205,A23)&lt;&gt;1,COUNTIFS('Source Rows'!$A$6:$A$205,A23,'Source Rows'!$B$6:$B$205,B23,'Source Rows'!$C$6:$C$205,C23,'Source Rows'!$D$6:$D$205,D23,'Source Rows'!$E$6:$E$205,E23,'Source Rows'!$F$6:$F$205,F23,'Source Rows'!$G$6:$G$205,G23)&lt;&gt;1,NOT(ISNUMBER(B23)),C23="",D23="",G23="",COUNT(E23:F23)&lt;&gt;COUNTA(E23:F23),E23&lt;0,F23&lt;0,AND(E23&gt;0,F23&gt;0),SUM(E23:F23)=0,COUNTIF(Categories!$A$6:$A$35,H23)&lt;&gt;1,AND(I23&lt;&gt;"Income",I23&lt;&gt;"Expense",I23&lt;&gt;"Transfer",I23&lt;&gt;"Other"),AND(I23="Transfer",J23=""),AND(K23&lt;&gt;"Cleared",K23&lt;&gt;"Pending"),AND(K23="Cleared",OR(NOT(ISNUMBER(L23)),L23&lt;B23)),AND(K23="Pending",L23&lt;&gt;"")),"REVIEW INPUT","OK"))</f>
        <v/>
      </c>
    </row>
    <row r="24" spans="1:13" x14ac:dyDescent="0.25">
      <c r="A24" s="4"/>
      <c r="B24" s="6"/>
      <c r="C24" s="4"/>
      <c r="D24" s="4"/>
      <c r="E24" s="7"/>
      <c r="F24" s="7"/>
      <c r="G24" s="4"/>
      <c r="H24" s="5"/>
      <c r="I24" t="str">
        <f>IF(H24="","",IFERROR(VLOOKUP(H24,Categories!$A$6:$B$35,2,FALSE),"UNMAPPED"))</f>
        <v/>
      </c>
      <c r="J24" s="4"/>
      <c r="K24" s="5"/>
      <c r="L24" s="6"/>
      <c r="M24" t="str">
        <f>IF(COUNTA(A24:H24,J24:L24)=0,"",IF(OR(A24="",COUNTIF($A$6:$A$205,A24)&lt;&gt;1,COUNTIF('Source Rows'!$A$6:$A$205,A24)&lt;&gt;1,COUNTIFS('Source Rows'!$A$6:$A$205,A24,'Source Rows'!$B$6:$B$205,B24,'Source Rows'!$C$6:$C$205,C24,'Source Rows'!$D$6:$D$205,D24,'Source Rows'!$E$6:$E$205,E24,'Source Rows'!$F$6:$F$205,F24,'Source Rows'!$G$6:$G$205,G24)&lt;&gt;1,NOT(ISNUMBER(B24)),C24="",D24="",G24="",COUNT(E24:F24)&lt;&gt;COUNTA(E24:F24),E24&lt;0,F24&lt;0,AND(E24&gt;0,F24&gt;0),SUM(E24:F24)=0,COUNTIF(Categories!$A$6:$A$35,H24)&lt;&gt;1,AND(I24&lt;&gt;"Income",I24&lt;&gt;"Expense",I24&lt;&gt;"Transfer",I24&lt;&gt;"Other"),AND(I24="Transfer",J24=""),AND(K24&lt;&gt;"Cleared",K24&lt;&gt;"Pending"),AND(K24="Cleared",OR(NOT(ISNUMBER(L24)),L24&lt;B24)),AND(K24="Pending",L24&lt;&gt;"")),"REVIEW INPUT","OK"))</f>
        <v/>
      </c>
    </row>
    <row r="25" spans="1:13" x14ac:dyDescent="0.25">
      <c r="A25" s="4"/>
      <c r="B25" s="6"/>
      <c r="C25" s="4"/>
      <c r="D25" s="4"/>
      <c r="E25" s="7"/>
      <c r="F25" s="7"/>
      <c r="G25" s="4"/>
      <c r="H25" s="5"/>
      <c r="I25" t="str">
        <f>IF(H25="","",IFERROR(VLOOKUP(H25,Categories!$A$6:$B$35,2,FALSE),"UNMAPPED"))</f>
        <v/>
      </c>
      <c r="J25" s="4"/>
      <c r="K25" s="5"/>
      <c r="L25" s="6"/>
      <c r="M25" t="str">
        <f>IF(COUNTA(A25:H25,J25:L25)=0,"",IF(OR(A25="",COUNTIF($A$6:$A$205,A25)&lt;&gt;1,COUNTIF('Source Rows'!$A$6:$A$205,A25)&lt;&gt;1,COUNTIFS('Source Rows'!$A$6:$A$205,A25,'Source Rows'!$B$6:$B$205,B25,'Source Rows'!$C$6:$C$205,C25,'Source Rows'!$D$6:$D$205,D25,'Source Rows'!$E$6:$E$205,E25,'Source Rows'!$F$6:$F$205,F25,'Source Rows'!$G$6:$G$205,G25)&lt;&gt;1,NOT(ISNUMBER(B25)),C25="",D25="",G25="",COUNT(E25:F25)&lt;&gt;COUNTA(E25:F25),E25&lt;0,F25&lt;0,AND(E25&gt;0,F25&gt;0),SUM(E25:F25)=0,COUNTIF(Categories!$A$6:$A$35,H25)&lt;&gt;1,AND(I25&lt;&gt;"Income",I25&lt;&gt;"Expense",I25&lt;&gt;"Transfer",I25&lt;&gt;"Other"),AND(I25="Transfer",J25=""),AND(K25&lt;&gt;"Cleared",K25&lt;&gt;"Pending"),AND(K25="Cleared",OR(NOT(ISNUMBER(L25)),L25&lt;B25)),AND(K25="Pending",L25&lt;&gt;"")),"REVIEW INPUT","OK"))</f>
        <v/>
      </c>
    </row>
    <row r="26" spans="1:13" x14ac:dyDescent="0.25">
      <c r="A26" s="4"/>
      <c r="B26" s="6"/>
      <c r="C26" s="4"/>
      <c r="D26" s="4"/>
      <c r="E26" s="7"/>
      <c r="F26" s="7"/>
      <c r="G26" s="4"/>
      <c r="H26" s="5"/>
      <c r="I26" t="str">
        <f>IF(H26="","",IFERROR(VLOOKUP(H26,Categories!$A$6:$B$35,2,FALSE),"UNMAPPED"))</f>
        <v/>
      </c>
      <c r="J26" s="4"/>
      <c r="K26" s="5"/>
      <c r="L26" s="6"/>
      <c r="M26" t="str">
        <f>IF(COUNTA(A26:H26,J26:L26)=0,"",IF(OR(A26="",COUNTIF($A$6:$A$205,A26)&lt;&gt;1,COUNTIF('Source Rows'!$A$6:$A$205,A26)&lt;&gt;1,COUNTIFS('Source Rows'!$A$6:$A$205,A26,'Source Rows'!$B$6:$B$205,B26,'Source Rows'!$C$6:$C$205,C26,'Source Rows'!$D$6:$D$205,D26,'Source Rows'!$E$6:$E$205,E26,'Source Rows'!$F$6:$F$205,F26,'Source Rows'!$G$6:$G$205,G26)&lt;&gt;1,NOT(ISNUMBER(B26)),C26="",D26="",G26="",COUNT(E26:F26)&lt;&gt;COUNTA(E26:F26),E26&lt;0,F26&lt;0,AND(E26&gt;0,F26&gt;0),SUM(E26:F26)=0,COUNTIF(Categories!$A$6:$A$35,H26)&lt;&gt;1,AND(I26&lt;&gt;"Income",I26&lt;&gt;"Expense",I26&lt;&gt;"Transfer",I26&lt;&gt;"Other"),AND(I26="Transfer",J26=""),AND(K26&lt;&gt;"Cleared",K26&lt;&gt;"Pending"),AND(K26="Cleared",OR(NOT(ISNUMBER(L26)),L26&lt;B26)),AND(K26="Pending",L26&lt;&gt;"")),"REVIEW INPUT","OK"))</f>
        <v/>
      </c>
    </row>
    <row r="27" spans="1:13" x14ac:dyDescent="0.25">
      <c r="A27" s="4"/>
      <c r="B27" s="6"/>
      <c r="C27" s="4"/>
      <c r="D27" s="4"/>
      <c r="E27" s="7"/>
      <c r="F27" s="7"/>
      <c r="G27" s="4"/>
      <c r="H27" s="5"/>
      <c r="I27" t="str">
        <f>IF(H27="","",IFERROR(VLOOKUP(H27,Categories!$A$6:$B$35,2,FALSE),"UNMAPPED"))</f>
        <v/>
      </c>
      <c r="J27" s="4"/>
      <c r="K27" s="5"/>
      <c r="L27" s="6"/>
      <c r="M27" t="str">
        <f>IF(COUNTA(A27:H27,J27:L27)=0,"",IF(OR(A27="",COUNTIF($A$6:$A$205,A27)&lt;&gt;1,COUNTIF('Source Rows'!$A$6:$A$205,A27)&lt;&gt;1,COUNTIFS('Source Rows'!$A$6:$A$205,A27,'Source Rows'!$B$6:$B$205,B27,'Source Rows'!$C$6:$C$205,C27,'Source Rows'!$D$6:$D$205,D27,'Source Rows'!$E$6:$E$205,E27,'Source Rows'!$F$6:$F$205,F27,'Source Rows'!$G$6:$G$205,G27)&lt;&gt;1,NOT(ISNUMBER(B27)),C27="",D27="",G27="",COUNT(E27:F27)&lt;&gt;COUNTA(E27:F27),E27&lt;0,F27&lt;0,AND(E27&gt;0,F27&gt;0),SUM(E27:F27)=0,COUNTIF(Categories!$A$6:$A$35,H27)&lt;&gt;1,AND(I27&lt;&gt;"Income",I27&lt;&gt;"Expense",I27&lt;&gt;"Transfer",I27&lt;&gt;"Other"),AND(I27="Transfer",J27=""),AND(K27&lt;&gt;"Cleared",K27&lt;&gt;"Pending"),AND(K27="Cleared",OR(NOT(ISNUMBER(L27)),L27&lt;B27)),AND(K27="Pending",L27&lt;&gt;"")),"REVIEW INPUT","OK"))</f>
        <v/>
      </c>
    </row>
    <row r="28" spans="1:13" x14ac:dyDescent="0.25">
      <c r="A28" s="4"/>
      <c r="B28" s="6"/>
      <c r="C28" s="4"/>
      <c r="D28" s="4"/>
      <c r="E28" s="7"/>
      <c r="F28" s="7"/>
      <c r="G28" s="4"/>
      <c r="H28" s="5"/>
      <c r="I28" t="str">
        <f>IF(H28="","",IFERROR(VLOOKUP(H28,Categories!$A$6:$B$35,2,FALSE),"UNMAPPED"))</f>
        <v/>
      </c>
      <c r="J28" s="4"/>
      <c r="K28" s="5"/>
      <c r="L28" s="6"/>
      <c r="M28" t="str">
        <f>IF(COUNTA(A28:H28,J28:L28)=0,"",IF(OR(A28="",COUNTIF($A$6:$A$205,A28)&lt;&gt;1,COUNTIF('Source Rows'!$A$6:$A$205,A28)&lt;&gt;1,COUNTIFS('Source Rows'!$A$6:$A$205,A28,'Source Rows'!$B$6:$B$205,B28,'Source Rows'!$C$6:$C$205,C28,'Source Rows'!$D$6:$D$205,D28,'Source Rows'!$E$6:$E$205,E28,'Source Rows'!$F$6:$F$205,F28,'Source Rows'!$G$6:$G$205,G28)&lt;&gt;1,NOT(ISNUMBER(B28)),C28="",D28="",G28="",COUNT(E28:F28)&lt;&gt;COUNTA(E28:F28),E28&lt;0,F28&lt;0,AND(E28&gt;0,F28&gt;0),SUM(E28:F28)=0,COUNTIF(Categories!$A$6:$A$35,H28)&lt;&gt;1,AND(I28&lt;&gt;"Income",I28&lt;&gt;"Expense",I28&lt;&gt;"Transfer",I28&lt;&gt;"Other"),AND(I28="Transfer",J28=""),AND(K28&lt;&gt;"Cleared",K28&lt;&gt;"Pending"),AND(K28="Cleared",OR(NOT(ISNUMBER(L28)),L28&lt;B28)),AND(K28="Pending",L28&lt;&gt;"")),"REVIEW INPUT","OK"))</f>
        <v/>
      </c>
    </row>
    <row r="29" spans="1:13" x14ac:dyDescent="0.25">
      <c r="A29" s="4"/>
      <c r="B29" s="6"/>
      <c r="C29" s="4"/>
      <c r="D29" s="4"/>
      <c r="E29" s="7"/>
      <c r="F29" s="7"/>
      <c r="G29" s="4"/>
      <c r="H29" s="5"/>
      <c r="I29" t="str">
        <f>IF(H29="","",IFERROR(VLOOKUP(H29,Categories!$A$6:$B$35,2,FALSE),"UNMAPPED"))</f>
        <v/>
      </c>
      <c r="J29" s="4"/>
      <c r="K29" s="5"/>
      <c r="L29" s="6"/>
      <c r="M29" t="str">
        <f>IF(COUNTA(A29:H29,J29:L29)=0,"",IF(OR(A29="",COUNTIF($A$6:$A$205,A29)&lt;&gt;1,COUNTIF('Source Rows'!$A$6:$A$205,A29)&lt;&gt;1,COUNTIFS('Source Rows'!$A$6:$A$205,A29,'Source Rows'!$B$6:$B$205,B29,'Source Rows'!$C$6:$C$205,C29,'Source Rows'!$D$6:$D$205,D29,'Source Rows'!$E$6:$E$205,E29,'Source Rows'!$F$6:$F$205,F29,'Source Rows'!$G$6:$G$205,G29)&lt;&gt;1,NOT(ISNUMBER(B29)),C29="",D29="",G29="",COUNT(E29:F29)&lt;&gt;COUNTA(E29:F29),E29&lt;0,F29&lt;0,AND(E29&gt;0,F29&gt;0),SUM(E29:F29)=0,COUNTIF(Categories!$A$6:$A$35,H29)&lt;&gt;1,AND(I29&lt;&gt;"Income",I29&lt;&gt;"Expense",I29&lt;&gt;"Transfer",I29&lt;&gt;"Other"),AND(I29="Transfer",J29=""),AND(K29&lt;&gt;"Cleared",K29&lt;&gt;"Pending"),AND(K29="Cleared",OR(NOT(ISNUMBER(L29)),L29&lt;B29)),AND(K29="Pending",L29&lt;&gt;"")),"REVIEW INPUT","OK"))</f>
        <v/>
      </c>
    </row>
    <row r="30" spans="1:13" x14ac:dyDescent="0.25">
      <c r="A30" s="4"/>
      <c r="B30" s="6"/>
      <c r="C30" s="4"/>
      <c r="D30" s="4"/>
      <c r="E30" s="7"/>
      <c r="F30" s="7"/>
      <c r="G30" s="4"/>
      <c r="H30" s="5"/>
      <c r="I30" t="str">
        <f>IF(H30="","",IFERROR(VLOOKUP(H30,Categories!$A$6:$B$35,2,FALSE),"UNMAPPED"))</f>
        <v/>
      </c>
      <c r="J30" s="4"/>
      <c r="K30" s="5"/>
      <c r="L30" s="6"/>
      <c r="M30" t="str">
        <f>IF(COUNTA(A30:H30,J30:L30)=0,"",IF(OR(A30="",COUNTIF($A$6:$A$205,A30)&lt;&gt;1,COUNTIF('Source Rows'!$A$6:$A$205,A30)&lt;&gt;1,COUNTIFS('Source Rows'!$A$6:$A$205,A30,'Source Rows'!$B$6:$B$205,B30,'Source Rows'!$C$6:$C$205,C30,'Source Rows'!$D$6:$D$205,D30,'Source Rows'!$E$6:$E$205,E30,'Source Rows'!$F$6:$F$205,F30,'Source Rows'!$G$6:$G$205,G30)&lt;&gt;1,NOT(ISNUMBER(B30)),C30="",D30="",G30="",COUNT(E30:F30)&lt;&gt;COUNTA(E30:F30),E30&lt;0,F30&lt;0,AND(E30&gt;0,F30&gt;0),SUM(E30:F30)=0,COUNTIF(Categories!$A$6:$A$35,H30)&lt;&gt;1,AND(I30&lt;&gt;"Income",I30&lt;&gt;"Expense",I30&lt;&gt;"Transfer",I30&lt;&gt;"Other"),AND(I30="Transfer",J30=""),AND(K30&lt;&gt;"Cleared",K30&lt;&gt;"Pending"),AND(K30="Cleared",OR(NOT(ISNUMBER(L30)),L30&lt;B30)),AND(K30="Pending",L30&lt;&gt;"")),"REVIEW INPUT","OK"))</f>
        <v/>
      </c>
    </row>
    <row r="31" spans="1:13" x14ac:dyDescent="0.25">
      <c r="A31" s="4"/>
      <c r="B31" s="6"/>
      <c r="C31" s="4"/>
      <c r="D31" s="4"/>
      <c r="E31" s="7"/>
      <c r="F31" s="7"/>
      <c r="G31" s="4"/>
      <c r="H31" s="5"/>
      <c r="I31" t="str">
        <f>IF(H31="","",IFERROR(VLOOKUP(H31,Categories!$A$6:$B$35,2,FALSE),"UNMAPPED"))</f>
        <v/>
      </c>
      <c r="J31" s="4"/>
      <c r="K31" s="5"/>
      <c r="L31" s="6"/>
      <c r="M31" t="str">
        <f>IF(COUNTA(A31:H31,J31:L31)=0,"",IF(OR(A31="",COUNTIF($A$6:$A$205,A31)&lt;&gt;1,COUNTIF('Source Rows'!$A$6:$A$205,A31)&lt;&gt;1,COUNTIFS('Source Rows'!$A$6:$A$205,A31,'Source Rows'!$B$6:$B$205,B31,'Source Rows'!$C$6:$C$205,C31,'Source Rows'!$D$6:$D$205,D31,'Source Rows'!$E$6:$E$205,E31,'Source Rows'!$F$6:$F$205,F31,'Source Rows'!$G$6:$G$205,G31)&lt;&gt;1,NOT(ISNUMBER(B31)),C31="",D31="",G31="",COUNT(E31:F31)&lt;&gt;COUNTA(E31:F31),E31&lt;0,F31&lt;0,AND(E31&gt;0,F31&gt;0),SUM(E31:F31)=0,COUNTIF(Categories!$A$6:$A$35,H31)&lt;&gt;1,AND(I31&lt;&gt;"Income",I31&lt;&gt;"Expense",I31&lt;&gt;"Transfer",I31&lt;&gt;"Other"),AND(I31="Transfer",J31=""),AND(K31&lt;&gt;"Cleared",K31&lt;&gt;"Pending"),AND(K31="Cleared",OR(NOT(ISNUMBER(L31)),L31&lt;B31)),AND(K31="Pending",L31&lt;&gt;"")),"REVIEW INPUT","OK"))</f>
        <v/>
      </c>
    </row>
    <row r="32" spans="1:13" x14ac:dyDescent="0.25">
      <c r="A32" s="4"/>
      <c r="B32" s="6"/>
      <c r="C32" s="4"/>
      <c r="D32" s="4"/>
      <c r="E32" s="7"/>
      <c r="F32" s="7"/>
      <c r="G32" s="4"/>
      <c r="H32" s="5"/>
      <c r="I32" t="str">
        <f>IF(H32="","",IFERROR(VLOOKUP(H32,Categories!$A$6:$B$35,2,FALSE),"UNMAPPED"))</f>
        <v/>
      </c>
      <c r="J32" s="4"/>
      <c r="K32" s="5"/>
      <c r="L32" s="6"/>
      <c r="M32" t="str">
        <f>IF(COUNTA(A32:H32,J32:L32)=0,"",IF(OR(A32="",COUNTIF($A$6:$A$205,A32)&lt;&gt;1,COUNTIF('Source Rows'!$A$6:$A$205,A32)&lt;&gt;1,COUNTIFS('Source Rows'!$A$6:$A$205,A32,'Source Rows'!$B$6:$B$205,B32,'Source Rows'!$C$6:$C$205,C32,'Source Rows'!$D$6:$D$205,D32,'Source Rows'!$E$6:$E$205,E32,'Source Rows'!$F$6:$F$205,F32,'Source Rows'!$G$6:$G$205,G32)&lt;&gt;1,NOT(ISNUMBER(B32)),C32="",D32="",G32="",COUNT(E32:F32)&lt;&gt;COUNTA(E32:F32),E32&lt;0,F32&lt;0,AND(E32&gt;0,F32&gt;0),SUM(E32:F32)=0,COUNTIF(Categories!$A$6:$A$35,H32)&lt;&gt;1,AND(I32&lt;&gt;"Income",I32&lt;&gt;"Expense",I32&lt;&gt;"Transfer",I32&lt;&gt;"Other"),AND(I32="Transfer",J32=""),AND(K32&lt;&gt;"Cleared",K32&lt;&gt;"Pending"),AND(K32="Cleared",OR(NOT(ISNUMBER(L32)),L32&lt;B32)),AND(K32="Pending",L32&lt;&gt;"")),"REVIEW INPUT","OK"))</f>
        <v/>
      </c>
    </row>
    <row r="33" spans="1:13" x14ac:dyDescent="0.25">
      <c r="A33" s="4"/>
      <c r="B33" s="6"/>
      <c r="C33" s="4"/>
      <c r="D33" s="4"/>
      <c r="E33" s="7"/>
      <c r="F33" s="7"/>
      <c r="G33" s="4"/>
      <c r="H33" s="5"/>
      <c r="I33" t="str">
        <f>IF(H33="","",IFERROR(VLOOKUP(H33,Categories!$A$6:$B$35,2,FALSE),"UNMAPPED"))</f>
        <v/>
      </c>
      <c r="J33" s="4"/>
      <c r="K33" s="5"/>
      <c r="L33" s="6"/>
      <c r="M33" t="str">
        <f>IF(COUNTA(A33:H33,J33:L33)=0,"",IF(OR(A33="",COUNTIF($A$6:$A$205,A33)&lt;&gt;1,COUNTIF('Source Rows'!$A$6:$A$205,A33)&lt;&gt;1,COUNTIFS('Source Rows'!$A$6:$A$205,A33,'Source Rows'!$B$6:$B$205,B33,'Source Rows'!$C$6:$C$205,C33,'Source Rows'!$D$6:$D$205,D33,'Source Rows'!$E$6:$E$205,E33,'Source Rows'!$F$6:$F$205,F33,'Source Rows'!$G$6:$G$205,G33)&lt;&gt;1,NOT(ISNUMBER(B33)),C33="",D33="",G33="",COUNT(E33:F33)&lt;&gt;COUNTA(E33:F33),E33&lt;0,F33&lt;0,AND(E33&gt;0,F33&gt;0),SUM(E33:F33)=0,COUNTIF(Categories!$A$6:$A$35,H33)&lt;&gt;1,AND(I33&lt;&gt;"Income",I33&lt;&gt;"Expense",I33&lt;&gt;"Transfer",I33&lt;&gt;"Other"),AND(I33="Transfer",J33=""),AND(K33&lt;&gt;"Cleared",K33&lt;&gt;"Pending"),AND(K33="Cleared",OR(NOT(ISNUMBER(L33)),L33&lt;B33)),AND(K33="Pending",L33&lt;&gt;"")),"REVIEW INPUT","OK"))</f>
        <v/>
      </c>
    </row>
    <row r="34" spans="1:13" x14ac:dyDescent="0.25">
      <c r="A34" s="4"/>
      <c r="B34" s="6"/>
      <c r="C34" s="4"/>
      <c r="D34" s="4"/>
      <c r="E34" s="7"/>
      <c r="F34" s="7"/>
      <c r="G34" s="4"/>
      <c r="H34" s="5"/>
      <c r="I34" t="str">
        <f>IF(H34="","",IFERROR(VLOOKUP(H34,Categories!$A$6:$B$35,2,FALSE),"UNMAPPED"))</f>
        <v/>
      </c>
      <c r="J34" s="4"/>
      <c r="K34" s="5"/>
      <c r="L34" s="6"/>
      <c r="M34" t="str">
        <f>IF(COUNTA(A34:H34,J34:L34)=0,"",IF(OR(A34="",COUNTIF($A$6:$A$205,A34)&lt;&gt;1,COUNTIF('Source Rows'!$A$6:$A$205,A34)&lt;&gt;1,COUNTIFS('Source Rows'!$A$6:$A$205,A34,'Source Rows'!$B$6:$B$205,B34,'Source Rows'!$C$6:$C$205,C34,'Source Rows'!$D$6:$D$205,D34,'Source Rows'!$E$6:$E$205,E34,'Source Rows'!$F$6:$F$205,F34,'Source Rows'!$G$6:$G$205,G34)&lt;&gt;1,NOT(ISNUMBER(B34)),C34="",D34="",G34="",COUNT(E34:F34)&lt;&gt;COUNTA(E34:F34),E34&lt;0,F34&lt;0,AND(E34&gt;0,F34&gt;0),SUM(E34:F34)=0,COUNTIF(Categories!$A$6:$A$35,H34)&lt;&gt;1,AND(I34&lt;&gt;"Income",I34&lt;&gt;"Expense",I34&lt;&gt;"Transfer",I34&lt;&gt;"Other"),AND(I34="Transfer",J34=""),AND(K34&lt;&gt;"Cleared",K34&lt;&gt;"Pending"),AND(K34="Cleared",OR(NOT(ISNUMBER(L34)),L34&lt;B34)),AND(K34="Pending",L34&lt;&gt;"")),"REVIEW INPUT","OK"))</f>
        <v/>
      </c>
    </row>
    <row r="35" spans="1:13" x14ac:dyDescent="0.25">
      <c r="A35" s="4"/>
      <c r="B35" s="6"/>
      <c r="C35" s="4"/>
      <c r="D35" s="4"/>
      <c r="E35" s="7"/>
      <c r="F35" s="7"/>
      <c r="G35" s="4"/>
      <c r="H35" s="5"/>
      <c r="I35" t="str">
        <f>IF(H35="","",IFERROR(VLOOKUP(H35,Categories!$A$6:$B$35,2,FALSE),"UNMAPPED"))</f>
        <v/>
      </c>
      <c r="J35" s="4"/>
      <c r="K35" s="5"/>
      <c r="L35" s="6"/>
      <c r="M35" t="str">
        <f>IF(COUNTA(A35:H35,J35:L35)=0,"",IF(OR(A35="",COUNTIF($A$6:$A$205,A35)&lt;&gt;1,COUNTIF('Source Rows'!$A$6:$A$205,A35)&lt;&gt;1,COUNTIFS('Source Rows'!$A$6:$A$205,A35,'Source Rows'!$B$6:$B$205,B35,'Source Rows'!$C$6:$C$205,C35,'Source Rows'!$D$6:$D$205,D35,'Source Rows'!$E$6:$E$205,E35,'Source Rows'!$F$6:$F$205,F35,'Source Rows'!$G$6:$G$205,G35)&lt;&gt;1,NOT(ISNUMBER(B35)),C35="",D35="",G35="",COUNT(E35:F35)&lt;&gt;COUNTA(E35:F35),E35&lt;0,F35&lt;0,AND(E35&gt;0,F35&gt;0),SUM(E35:F35)=0,COUNTIF(Categories!$A$6:$A$35,H35)&lt;&gt;1,AND(I35&lt;&gt;"Income",I35&lt;&gt;"Expense",I35&lt;&gt;"Transfer",I35&lt;&gt;"Other"),AND(I35="Transfer",J35=""),AND(K35&lt;&gt;"Cleared",K35&lt;&gt;"Pending"),AND(K35="Cleared",OR(NOT(ISNUMBER(L35)),L35&lt;B35)),AND(K35="Pending",L35&lt;&gt;"")),"REVIEW INPUT","OK"))</f>
        <v/>
      </c>
    </row>
    <row r="36" spans="1:13" x14ac:dyDescent="0.25">
      <c r="A36" s="4"/>
      <c r="B36" s="6"/>
      <c r="C36" s="4"/>
      <c r="D36" s="4"/>
      <c r="E36" s="7"/>
      <c r="F36" s="7"/>
      <c r="G36" s="4"/>
      <c r="H36" s="5"/>
      <c r="I36" t="str">
        <f>IF(H36="","",IFERROR(VLOOKUP(H36,Categories!$A$6:$B$35,2,FALSE),"UNMAPPED"))</f>
        <v/>
      </c>
      <c r="J36" s="4"/>
      <c r="K36" s="5"/>
      <c r="L36" s="6"/>
      <c r="M36" t="str">
        <f>IF(COUNTA(A36:H36,J36:L36)=0,"",IF(OR(A36="",COUNTIF($A$6:$A$205,A36)&lt;&gt;1,COUNTIF('Source Rows'!$A$6:$A$205,A36)&lt;&gt;1,COUNTIFS('Source Rows'!$A$6:$A$205,A36,'Source Rows'!$B$6:$B$205,B36,'Source Rows'!$C$6:$C$205,C36,'Source Rows'!$D$6:$D$205,D36,'Source Rows'!$E$6:$E$205,E36,'Source Rows'!$F$6:$F$205,F36,'Source Rows'!$G$6:$G$205,G36)&lt;&gt;1,NOT(ISNUMBER(B36)),C36="",D36="",G36="",COUNT(E36:F36)&lt;&gt;COUNTA(E36:F36),E36&lt;0,F36&lt;0,AND(E36&gt;0,F36&gt;0),SUM(E36:F36)=0,COUNTIF(Categories!$A$6:$A$35,H36)&lt;&gt;1,AND(I36&lt;&gt;"Income",I36&lt;&gt;"Expense",I36&lt;&gt;"Transfer",I36&lt;&gt;"Other"),AND(I36="Transfer",J36=""),AND(K36&lt;&gt;"Cleared",K36&lt;&gt;"Pending"),AND(K36="Cleared",OR(NOT(ISNUMBER(L36)),L36&lt;B36)),AND(K36="Pending",L36&lt;&gt;"")),"REVIEW INPUT","OK"))</f>
        <v/>
      </c>
    </row>
    <row r="37" spans="1:13" x14ac:dyDescent="0.25">
      <c r="A37" s="4"/>
      <c r="B37" s="6"/>
      <c r="C37" s="4"/>
      <c r="D37" s="4"/>
      <c r="E37" s="7"/>
      <c r="F37" s="7"/>
      <c r="G37" s="4"/>
      <c r="H37" s="5"/>
      <c r="I37" t="str">
        <f>IF(H37="","",IFERROR(VLOOKUP(H37,Categories!$A$6:$B$35,2,FALSE),"UNMAPPED"))</f>
        <v/>
      </c>
      <c r="J37" s="4"/>
      <c r="K37" s="5"/>
      <c r="L37" s="6"/>
      <c r="M37" t="str">
        <f>IF(COUNTA(A37:H37,J37:L37)=0,"",IF(OR(A37="",COUNTIF($A$6:$A$205,A37)&lt;&gt;1,COUNTIF('Source Rows'!$A$6:$A$205,A37)&lt;&gt;1,COUNTIFS('Source Rows'!$A$6:$A$205,A37,'Source Rows'!$B$6:$B$205,B37,'Source Rows'!$C$6:$C$205,C37,'Source Rows'!$D$6:$D$205,D37,'Source Rows'!$E$6:$E$205,E37,'Source Rows'!$F$6:$F$205,F37,'Source Rows'!$G$6:$G$205,G37)&lt;&gt;1,NOT(ISNUMBER(B37)),C37="",D37="",G37="",COUNT(E37:F37)&lt;&gt;COUNTA(E37:F37),E37&lt;0,F37&lt;0,AND(E37&gt;0,F37&gt;0),SUM(E37:F37)=0,COUNTIF(Categories!$A$6:$A$35,H37)&lt;&gt;1,AND(I37&lt;&gt;"Income",I37&lt;&gt;"Expense",I37&lt;&gt;"Transfer",I37&lt;&gt;"Other"),AND(I37="Transfer",J37=""),AND(K37&lt;&gt;"Cleared",K37&lt;&gt;"Pending"),AND(K37="Cleared",OR(NOT(ISNUMBER(L37)),L37&lt;B37)),AND(K37="Pending",L37&lt;&gt;"")),"REVIEW INPUT","OK"))</f>
        <v/>
      </c>
    </row>
    <row r="38" spans="1:13" x14ac:dyDescent="0.25">
      <c r="A38" s="4"/>
      <c r="B38" s="6"/>
      <c r="C38" s="4"/>
      <c r="D38" s="4"/>
      <c r="E38" s="7"/>
      <c r="F38" s="7"/>
      <c r="G38" s="4"/>
      <c r="H38" s="5"/>
      <c r="I38" t="str">
        <f>IF(H38="","",IFERROR(VLOOKUP(H38,Categories!$A$6:$B$35,2,FALSE),"UNMAPPED"))</f>
        <v/>
      </c>
      <c r="J38" s="4"/>
      <c r="K38" s="5"/>
      <c r="L38" s="6"/>
      <c r="M38" t="str">
        <f>IF(COUNTA(A38:H38,J38:L38)=0,"",IF(OR(A38="",COUNTIF($A$6:$A$205,A38)&lt;&gt;1,COUNTIF('Source Rows'!$A$6:$A$205,A38)&lt;&gt;1,COUNTIFS('Source Rows'!$A$6:$A$205,A38,'Source Rows'!$B$6:$B$205,B38,'Source Rows'!$C$6:$C$205,C38,'Source Rows'!$D$6:$D$205,D38,'Source Rows'!$E$6:$E$205,E38,'Source Rows'!$F$6:$F$205,F38,'Source Rows'!$G$6:$G$205,G38)&lt;&gt;1,NOT(ISNUMBER(B38)),C38="",D38="",G38="",COUNT(E38:F38)&lt;&gt;COUNTA(E38:F38),E38&lt;0,F38&lt;0,AND(E38&gt;0,F38&gt;0),SUM(E38:F38)=0,COUNTIF(Categories!$A$6:$A$35,H38)&lt;&gt;1,AND(I38&lt;&gt;"Income",I38&lt;&gt;"Expense",I38&lt;&gt;"Transfer",I38&lt;&gt;"Other"),AND(I38="Transfer",J38=""),AND(K38&lt;&gt;"Cleared",K38&lt;&gt;"Pending"),AND(K38="Cleared",OR(NOT(ISNUMBER(L38)),L38&lt;B38)),AND(K38="Pending",L38&lt;&gt;"")),"REVIEW INPUT","OK"))</f>
        <v/>
      </c>
    </row>
    <row r="39" spans="1:13" x14ac:dyDescent="0.25">
      <c r="A39" s="4"/>
      <c r="B39" s="6"/>
      <c r="C39" s="4"/>
      <c r="D39" s="4"/>
      <c r="E39" s="7"/>
      <c r="F39" s="7"/>
      <c r="G39" s="4"/>
      <c r="H39" s="5"/>
      <c r="I39" t="str">
        <f>IF(H39="","",IFERROR(VLOOKUP(H39,Categories!$A$6:$B$35,2,FALSE),"UNMAPPED"))</f>
        <v/>
      </c>
      <c r="J39" s="4"/>
      <c r="K39" s="5"/>
      <c r="L39" s="6"/>
      <c r="M39" t="str">
        <f>IF(COUNTA(A39:H39,J39:L39)=0,"",IF(OR(A39="",COUNTIF($A$6:$A$205,A39)&lt;&gt;1,COUNTIF('Source Rows'!$A$6:$A$205,A39)&lt;&gt;1,COUNTIFS('Source Rows'!$A$6:$A$205,A39,'Source Rows'!$B$6:$B$205,B39,'Source Rows'!$C$6:$C$205,C39,'Source Rows'!$D$6:$D$205,D39,'Source Rows'!$E$6:$E$205,E39,'Source Rows'!$F$6:$F$205,F39,'Source Rows'!$G$6:$G$205,G39)&lt;&gt;1,NOT(ISNUMBER(B39)),C39="",D39="",G39="",COUNT(E39:F39)&lt;&gt;COUNTA(E39:F39),E39&lt;0,F39&lt;0,AND(E39&gt;0,F39&gt;0),SUM(E39:F39)=0,COUNTIF(Categories!$A$6:$A$35,H39)&lt;&gt;1,AND(I39&lt;&gt;"Income",I39&lt;&gt;"Expense",I39&lt;&gt;"Transfer",I39&lt;&gt;"Other"),AND(I39="Transfer",J39=""),AND(K39&lt;&gt;"Cleared",K39&lt;&gt;"Pending"),AND(K39="Cleared",OR(NOT(ISNUMBER(L39)),L39&lt;B39)),AND(K39="Pending",L39&lt;&gt;"")),"REVIEW INPUT","OK"))</f>
        <v/>
      </c>
    </row>
    <row r="40" spans="1:13" x14ac:dyDescent="0.25">
      <c r="A40" s="4"/>
      <c r="B40" s="6"/>
      <c r="C40" s="4"/>
      <c r="D40" s="4"/>
      <c r="E40" s="7"/>
      <c r="F40" s="7"/>
      <c r="G40" s="4"/>
      <c r="H40" s="5"/>
      <c r="I40" t="str">
        <f>IF(H40="","",IFERROR(VLOOKUP(H40,Categories!$A$6:$B$35,2,FALSE),"UNMAPPED"))</f>
        <v/>
      </c>
      <c r="J40" s="4"/>
      <c r="K40" s="5"/>
      <c r="L40" s="6"/>
      <c r="M40" t="str">
        <f>IF(COUNTA(A40:H40,J40:L40)=0,"",IF(OR(A40="",COUNTIF($A$6:$A$205,A40)&lt;&gt;1,COUNTIF('Source Rows'!$A$6:$A$205,A40)&lt;&gt;1,COUNTIFS('Source Rows'!$A$6:$A$205,A40,'Source Rows'!$B$6:$B$205,B40,'Source Rows'!$C$6:$C$205,C40,'Source Rows'!$D$6:$D$205,D40,'Source Rows'!$E$6:$E$205,E40,'Source Rows'!$F$6:$F$205,F40,'Source Rows'!$G$6:$G$205,G40)&lt;&gt;1,NOT(ISNUMBER(B40)),C40="",D40="",G40="",COUNT(E40:F40)&lt;&gt;COUNTA(E40:F40),E40&lt;0,F40&lt;0,AND(E40&gt;0,F40&gt;0),SUM(E40:F40)=0,COUNTIF(Categories!$A$6:$A$35,H40)&lt;&gt;1,AND(I40&lt;&gt;"Income",I40&lt;&gt;"Expense",I40&lt;&gt;"Transfer",I40&lt;&gt;"Other"),AND(I40="Transfer",J40=""),AND(K40&lt;&gt;"Cleared",K40&lt;&gt;"Pending"),AND(K40="Cleared",OR(NOT(ISNUMBER(L40)),L40&lt;B40)),AND(K40="Pending",L40&lt;&gt;"")),"REVIEW INPUT","OK"))</f>
        <v/>
      </c>
    </row>
    <row r="41" spans="1:13" x14ac:dyDescent="0.25">
      <c r="A41" s="4"/>
      <c r="B41" s="6"/>
      <c r="C41" s="4"/>
      <c r="D41" s="4"/>
      <c r="E41" s="7"/>
      <c r="F41" s="7"/>
      <c r="G41" s="4"/>
      <c r="H41" s="5"/>
      <c r="I41" t="str">
        <f>IF(H41="","",IFERROR(VLOOKUP(H41,Categories!$A$6:$B$35,2,FALSE),"UNMAPPED"))</f>
        <v/>
      </c>
      <c r="J41" s="4"/>
      <c r="K41" s="5"/>
      <c r="L41" s="6"/>
      <c r="M41" t="str">
        <f>IF(COUNTA(A41:H41,J41:L41)=0,"",IF(OR(A41="",COUNTIF($A$6:$A$205,A41)&lt;&gt;1,COUNTIF('Source Rows'!$A$6:$A$205,A41)&lt;&gt;1,COUNTIFS('Source Rows'!$A$6:$A$205,A41,'Source Rows'!$B$6:$B$205,B41,'Source Rows'!$C$6:$C$205,C41,'Source Rows'!$D$6:$D$205,D41,'Source Rows'!$E$6:$E$205,E41,'Source Rows'!$F$6:$F$205,F41,'Source Rows'!$G$6:$G$205,G41)&lt;&gt;1,NOT(ISNUMBER(B41)),C41="",D41="",G41="",COUNT(E41:F41)&lt;&gt;COUNTA(E41:F41),E41&lt;0,F41&lt;0,AND(E41&gt;0,F41&gt;0),SUM(E41:F41)=0,COUNTIF(Categories!$A$6:$A$35,H41)&lt;&gt;1,AND(I41&lt;&gt;"Income",I41&lt;&gt;"Expense",I41&lt;&gt;"Transfer",I41&lt;&gt;"Other"),AND(I41="Transfer",J41=""),AND(K41&lt;&gt;"Cleared",K41&lt;&gt;"Pending"),AND(K41="Cleared",OR(NOT(ISNUMBER(L41)),L41&lt;B41)),AND(K41="Pending",L41&lt;&gt;"")),"REVIEW INPUT","OK"))</f>
        <v/>
      </c>
    </row>
    <row r="42" spans="1:13" x14ac:dyDescent="0.25">
      <c r="A42" s="4"/>
      <c r="B42" s="6"/>
      <c r="C42" s="4"/>
      <c r="D42" s="4"/>
      <c r="E42" s="7"/>
      <c r="F42" s="7"/>
      <c r="G42" s="4"/>
      <c r="H42" s="5"/>
      <c r="I42" t="str">
        <f>IF(H42="","",IFERROR(VLOOKUP(H42,Categories!$A$6:$B$35,2,FALSE),"UNMAPPED"))</f>
        <v/>
      </c>
      <c r="J42" s="4"/>
      <c r="K42" s="5"/>
      <c r="L42" s="6"/>
      <c r="M42" t="str">
        <f>IF(COUNTA(A42:H42,J42:L42)=0,"",IF(OR(A42="",COUNTIF($A$6:$A$205,A42)&lt;&gt;1,COUNTIF('Source Rows'!$A$6:$A$205,A42)&lt;&gt;1,COUNTIFS('Source Rows'!$A$6:$A$205,A42,'Source Rows'!$B$6:$B$205,B42,'Source Rows'!$C$6:$C$205,C42,'Source Rows'!$D$6:$D$205,D42,'Source Rows'!$E$6:$E$205,E42,'Source Rows'!$F$6:$F$205,F42,'Source Rows'!$G$6:$G$205,G42)&lt;&gt;1,NOT(ISNUMBER(B42)),C42="",D42="",G42="",COUNT(E42:F42)&lt;&gt;COUNTA(E42:F42),E42&lt;0,F42&lt;0,AND(E42&gt;0,F42&gt;0),SUM(E42:F42)=0,COUNTIF(Categories!$A$6:$A$35,H42)&lt;&gt;1,AND(I42&lt;&gt;"Income",I42&lt;&gt;"Expense",I42&lt;&gt;"Transfer",I42&lt;&gt;"Other"),AND(I42="Transfer",J42=""),AND(K42&lt;&gt;"Cleared",K42&lt;&gt;"Pending"),AND(K42="Cleared",OR(NOT(ISNUMBER(L42)),L42&lt;B42)),AND(K42="Pending",L42&lt;&gt;"")),"REVIEW INPUT","OK"))</f>
        <v/>
      </c>
    </row>
    <row r="43" spans="1:13" x14ac:dyDescent="0.25">
      <c r="A43" s="4"/>
      <c r="B43" s="6"/>
      <c r="C43" s="4"/>
      <c r="D43" s="4"/>
      <c r="E43" s="7"/>
      <c r="F43" s="7"/>
      <c r="G43" s="4"/>
      <c r="H43" s="5"/>
      <c r="I43" t="str">
        <f>IF(H43="","",IFERROR(VLOOKUP(H43,Categories!$A$6:$B$35,2,FALSE),"UNMAPPED"))</f>
        <v/>
      </c>
      <c r="J43" s="4"/>
      <c r="K43" s="5"/>
      <c r="L43" s="6"/>
      <c r="M43" t="str">
        <f>IF(COUNTA(A43:H43,J43:L43)=0,"",IF(OR(A43="",COUNTIF($A$6:$A$205,A43)&lt;&gt;1,COUNTIF('Source Rows'!$A$6:$A$205,A43)&lt;&gt;1,COUNTIFS('Source Rows'!$A$6:$A$205,A43,'Source Rows'!$B$6:$B$205,B43,'Source Rows'!$C$6:$C$205,C43,'Source Rows'!$D$6:$D$205,D43,'Source Rows'!$E$6:$E$205,E43,'Source Rows'!$F$6:$F$205,F43,'Source Rows'!$G$6:$G$205,G43)&lt;&gt;1,NOT(ISNUMBER(B43)),C43="",D43="",G43="",COUNT(E43:F43)&lt;&gt;COUNTA(E43:F43),E43&lt;0,F43&lt;0,AND(E43&gt;0,F43&gt;0),SUM(E43:F43)=0,COUNTIF(Categories!$A$6:$A$35,H43)&lt;&gt;1,AND(I43&lt;&gt;"Income",I43&lt;&gt;"Expense",I43&lt;&gt;"Transfer",I43&lt;&gt;"Other"),AND(I43="Transfer",J43=""),AND(K43&lt;&gt;"Cleared",K43&lt;&gt;"Pending"),AND(K43="Cleared",OR(NOT(ISNUMBER(L43)),L43&lt;B43)),AND(K43="Pending",L43&lt;&gt;"")),"REVIEW INPUT","OK"))</f>
        <v/>
      </c>
    </row>
    <row r="44" spans="1:13" x14ac:dyDescent="0.25">
      <c r="A44" s="4"/>
      <c r="B44" s="6"/>
      <c r="C44" s="4"/>
      <c r="D44" s="4"/>
      <c r="E44" s="7"/>
      <c r="F44" s="7"/>
      <c r="G44" s="4"/>
      <c r="H44" s="5"/>
      <c r="I44" t="str">
        <f>IF(H44="","",IFERROR(VLOOKUP(H44,Categories!$A$6:$B$35,2,FALSE),"UNMAPPED"))</f>
        <v/>
      </c>
      <c r="J44" s="4"/>
      <c r="K44" s="5"/>
      <c r="L44" s="6"/>
      <c r="M44" t="str">
        <f>IF(COUNTA(A44:H44,J44:L44)=0,"",IF(OR(A44="",COUNTIF($A$6:$A$205,A44)&lt;&gt;1,COUNTIF('Source Rows'!$A$6:$A$205,A44)&lt;&gt;1,COUNTIFS('Source Rows'!$A$6:$A$205,A44,'Source Rows'!$B$6:$B$205,B44,'Source Rows'!$C$6:$C$205,C44,'Source Rows'!$D$6:$D$205,D44,'Source Rows'!$E$6:$E$205,E44,'Source Rows'!$F$6:$F$205,F44,'Source Rows'!$G$6:$G$205,G44)&lt;&gt;1,NOT(ISNUMBER(B44)),C44="",D44="",G44="",COUNT(E44:F44)&lt;&gt;COUNTA(E44:F44),E44&lt;0,F44&lt;0,AND(E44&gt;0,F44&gt;0),SUM(E44:F44)=0,COUNTIF(Categories!$A$6:$A$35,H44)&lt;&gt;1,AND(I44&lt;&gt;"Income",I44&lt;&gt;"Expense",I44&lt;&gt;"Transfer",I44&lt;&gt;"Other"),AND(I44="Transfer",J44=""),AND(K44&lt;&gt;"Cleared",K44&lt;&gt;"Pending"),AND(K44="Cleared",OR(NOT(ISNUMBER(L44)),L44&lt;B44)),AND(K44="Pending",L44&lt;&gt;"")),"REVIEW INPUT","OK"))</f>
        <v/>
      </c>
    </row>
    <row r="45" spans="1:13" x14ac:dyDescent="0.25">
      <c r="A45" s="4"/>
      <c r="B45" s="6"/>
      <c r="C45" s="4"/>
      <c r="D45" s="4"/>
      <c r="E45" s="7"/>
      <c r="F45" s="7"/>
      <c r="G45" s="4"/>
      <c r="H45" s="5"/>
      <c r="I45" t="str">
        <f>IF(H45="","",IFERROR(VLOOKUP(H45,Categories!$A$6:$B$35,2,FALSE),"UNMAPPED"))</f>
        <v/>
      </c>
      <c r="J45" s="4"/>
      <c r="K45" s="5"/>
      <c r="L45" s="6"/>
      <c r="M45" t="str">
        <f>IF(COUNTA(A45:H45,J45:L45)=0,"",IF(OR(A45="",COUNTIF($A$6:$A$205,A45)&lt;&gt;1,COUNTIF('Source Rows'!$A$6:$A$205,A45)&lt;&gt;1,COUNTIFS('Source Rows'!$A$6:$A$205,A45,'Source Rows'!$B$6:$B$205,B45,'Source Rows'!$C$6:$C$205,C45,'Source Rows'!$D$6:$D$205,D45,'Source Rows'!$E$6:$E$205,E45,'Source Rows'!$F$6:$F$205,F45,'Source Rows'!$G$6:$G$205,G45)&lt;&gt;1,NOT(ISNUMBER(B45)),C45="",D45="",G45="",COUNT(E45:F45)&lt;&gt;COUNTA(E45:F45),E45&lt;0,F45&lt;0,AND(E45&gt;0,F45&gt;0),SUM(E45:F45)=0,COUNTIF(Categories!$A$6:$A$35,H45)&lt;&gt;1,AND(I45&lt;&gt;"Income",I45&lt;&gt;"Expense",I45&lt;&gt;"Transfer",I45&lt;&gt;"Other"),AND(I45="Transfer",J45=""),AND(K45&lt;&gt;"Cleared",K45&lt;&gt;"Pending"),AND(K45="Cleared",OR(NOT(ISNUMBER(L45)),L45&lt;B45)),AND(K45="Pending",L45&lt;&gt;"")),"REVIEW INPUT","OK"))</f>
        <v/>
      </c>
    </row>
    <row r="46" spans="1:13" x14ac:dyDescent="0.25">
      <c r="A46" s="4"/>
      <c r="B46" s="6"/>
      <c r="C46" s="4"/>
      <c r="D46" s="4"/>
      <c r="E46" s="7"/>
      <c r="F46" s="7"/>
      <c r="G46" s="4"/>
      <c r="H46" s="5"/>
      <c r="I46" t="str">
        <f>IF(H46="","",IFERROR(VLOOKUP(H46,Categories!$A$6:$B$35,2,FALSE),"UNMAPPED"))</f>
        <v/>
      </c>
      <c r="J46" s="4"/>
      <c r="K46" s="5"/>
      <c r="L46" s="6"/>
      <c r="M46" t="str">
        <f>IF(COUNTA(A46:H46,J46:L46)=0,"",IF(OR(A46="",COUNTIF($A$6:$A$205,A46)&lt;&gt;1,COUNTIF('Source Rows'!$A$6:$A$205,A46)&lt;&gt;1,COUNTIFS('Source Rows'!$A$6:$A$205,A46,'Source Rows'!$B$6:$B$205,B46,'Source Rows'!$C$6:$C$205,C46,'Source Rows'!$D$6:$D$205,D46,'Source Rows'!$E$6:$E$205,E46,'Source Rows'!$F$6:$F$205,F46,'Source Rows'!$G$6:$G$205,G46)&lt;&gt;1,NOT(ISNUMBER(B46)),C46="",D46="",G46="",COUNT(E46:F46)&lt;&gt;COUNTA(E46:F46),E46&lt;0,F46&lt;0,AND(E46&gt;0,F46&gt;0),SUM(E46:F46)=0,COUNTIF(Categories!$A$6:$A$35,H46)&lt;&gt;1,AND(I46&lt;&gt;"Income",I46&lt;&gt;"Expense",I46&lt;&gt;"Transfer",I46&lt;&gt;"Other"),AND(I46="Transfer",J46=""),AND(K46&lt;&gt;"Cleared",K46&lt;&gt;"Pending"),AND(K46="Cleared",OR(NOT(ISNUMBER(L46)),L46&lt;B46)),AND(K46="Pending",L46&lt;&gt;"")),"REVIEW INPUT","OK"))</f>
        <v/>
      </c>
    </row>
    <row r="47" spans="1:13" x14ac:dyDescent="0.25">
      <c r="A47" s="4"/>
      <c r="B47" s="6"/>
      <c r="C47" s="4"/>
      <c r="D47" s="4"/>
      <c r="E47" s="7"/>
      <c r="F47" s="7"/>
      <c r="G47" s="4"/>
      <c r="H47" s="5"/>
      <c r="I47" t="str">
        <f>IF(H47="","",IFERROR(VLOOKUP(H47,Categories!$A$6:$B$35,2,FALSE),"UNMAPPED"))</f>
        <v/>
      </c>
      <c r="J47" s="4"/>
      <c r="K47" s="5"/>
      <c r="L47" s="6"/>
      <c r="M47" t="str">
        <f>IF(COUNTA(A47:H47,J47:L47)=0,"",IF(OR(A47="",COUNTIF($A$6:$A$205,A47)&lt;&gt;1,COUNTIF('Source Rows'!$A$6:$A$205,A47)&lt;&gt;1,COUNTIFS('Source Rows'!$A$6:$A$205,A47,'Source Rows'!$B$6:$B$205,B47,'Source Rows'!$C$6:$C$205,C47,'Source Rows'!$D$6:$D$205,D47,'Source Rows'!$E$6:$E$205,E47,'Source Rows'!$F$6:$F$205,F47,'Source Rows'!$G$6:$G$205,G47)&lt;&gt;1,NOT(ISNUMBER(B47)),C47="",D47="",G47="",COUNT(E47:F47)&lt;&gt;COUNTA(E47:F47),E47&lt;0,F47&lt;0,AND(E47&gt;0,F47&gt;0),SUM(E47:F47)=0,COUNTIF(Categories!$A$6:$A$35,H47)&lt;&gt;1,AND(I47&lt;&gt;"Income",I47&lt;&gt;"Expense",I47&lt;&gt;"Transfer",I47&lt;&gt;"Other"),AND(I47="Transfer",J47=""),AND(K47&lt;&gt;"Cleared",K47&lt;&gt;"Pending"),AND(K47="Cleared",OR(NOT(ISNUMBER(L47)),L47&lt;B47)),AND(K47="Pending",L47&lt;&gt;"")),"REVIEW INPUT","OK"))</f>
        <v/>
      </c>
    </row>
    <row r="48" spans="1:13" x14ac:dyDescent="0.25">
      <c r="A48" s="4"/>
      <c r="B48" s="6"/>
      <c r="C48" s="4"/>
      <c r="D48" s="4"/>
      <c r="E48" s="7"/>
      <c r="F48" s="7"/>
      <c r="G48" s="4"/>
      <c r="H48" s="5"/>
      <c r="I48" t="str">
        <f>IF(H48="","",IFERROR(VLOOKUP(H48,Categories!$A$6:$B$35,2,FALSE),"UNMAPPED"))</f>
        <v/>
      </c>
      <c r="J48" s="4"/>
      <c r="K48" s="5"/>
      <c r="L48" s="6"/>
      <c r="M48" t="str">
        <f>IF(COUNTA(A48:H48,J48:L48)=0,"",IF(OR(A48="",COUNTIF($A$6:$A$205,A48)&lt;&gt;1,COUNTIF('Source Rows'!$A$6:$A$205,A48)&lt;&gt;1,COUNTIFS('Source Rows'!$A$6:$A$205,A48,'Source Rows'!$B$6:$B$205,B48,'Source Rows'!$C$6:$C$205,C48,'Source Rows'!$D$6:$D$205,D48,'Source Rows'!$E$6:$E$205,E48,'Source Rows'!$F$6:$F$205,F48,'Source Rows'!$G$6:$G$205,G48)&lt;&gt;1,NOT(ISNUMBER(B48)),C48="",D48="",G48="",COUNT(E48:F48)&lt;&gt;COUNTA(E48:F48),E48&lt;0,F48&lt;0,AND(E48&gt;0,F48&gt;0),SUM(E48:F48)=0,COUNTIF(Categories!$A$6:$A$35,H48)&lt;&gt;1,AND(I48&lt;&gt;"Income",I48&lt;&gt;"Expense",I48&lt;&gt;"Transfer",I48&lt;&gt;"Other"),AND(I48="Transfer",J48=""),AND(K48&lt;&gt;"Cleared",K48&lt;&gt;"Pending"),AND(K48="Cleared",OR(NOT(ISNUMBER(L48)),L48&lt;B48)),AND(K48="Pending",L48&lt;&gt;"")),"REVIEW INPUT","OK"))</f>
        <v/>
      </c>
    </row>
    <row r="49" spans="1:13" x14ac:dyDescent="0.25">
      <c r="A49" s="4"/>
      <c r="B49" s="6"/>
      <c r="C49" s="4"/>
      <c r="D49" s="4"/>
      <c r="E49" s="7"/>
      <c r="F49" s="7"/>
      <c r="G49" s="4"/>
      <c r="H49" s="5"/>
      <c r="I49" t="str">
        <f>IF(H49="","",IFERROR(VLOOKUP(H49,Categories!$A$6:$B$35,2,FALSE),"UNMAPPED"))</f>
        <v/>
      </c>
      <c r="J49" s="4"/>
      <c r="K49" s="5"/>
      <c r="L49" s="6"/>
      <c r="M49" t="str">
        <f>IF(COUNTA(A49:H49,J49:L49)=0,"",IF(OR(A49="",COUNTIF($A$6:$A$205,A49)&lt;&gt;1,COUNTIF('Source Rows'!$A$6:$A$205,A49)&lt;&gt;1,COUNTIFS('Source Rows'!$A$6:$A$205,A49,'Source Rows'!$B$6:$B$205,B49,'Source Rows'!$C$6:$C$205,C49,'Source Rows'!$D$6:$D$205,D49,'Source Rows'!$E$6:$E$205,E49,'Source Rows'!$F$6:$F$205,F49,'Source Rows'!$G$6:$G$205,G49)&lt;&gt;1,NOT(ISNUMBER(B49)),C49="",D49="",G49="",COUNT(E49:F49)&lt;&gt;COUNTA(E49:F49),E49&lt;0,F49&lt;0,AND(E49&gt;0,F49&gt;0),SUM(E49:F49)=0,COUNTIF(Categories!$A$6:$A$35,H49)&lt;&gt;1,AND(I49&lt;&gt;"Income",I49&lt;&gt;"Expense",I49&lt;&gt;"Transfer",I49&lt;&gt;"Other"),AND(I49="Transfer",J49=""),AND(K49&lt;&gt;"Cleared",K49&lt;&gt;"Pending"),AND(K49="Cleared",OR(NOT(ISNUMBER(L49)),L49&lt;B49)),AND(K49="Pending",L49&lt;&gt;"")),"REVIEW INPUT","OK"))</f>
        <v/>
      </c>
    </row>
    <row r="50" spans="1:13" x14ac:dyDescent="0.25">
      <c r="A50" s="4"/>
      <c r="B50" s="6"/>
      <c r="C50" s="4"/>
      <c r="D50" s="4"/>
      <c r="E50" s="7"/>
      <c r="F50" s="7"/>
      <c r="G50" s="4"/>
      <c r="H50" s="5"/>
      <c r="I50" t="str">
        <f>IF(H50="","",IFERROR(VLOOKUP(H50,Categories!$A$6:$B$35,2,FALSE),"UNMAPPED"))</f>
        <v/>
      </c>
      <c r="J50" s="4"/>
      <c r="K50" s="5"/>
      <c r="L50" s="6"/>
      <c r="M50" t="str">
        <f>IF(COUNTA(A50:H50,J50:L50)=0,"",IF(OR(A50="",COUNTIF($A$6:$A$205,A50)&lt;&gt;1,COUNTIF('Source Rows'!$A$6:$A$205,A50)&lt;&gt;1,COUNTIFS('Source Rows'!$A$6:$A$205,A50,'Source Rows'!$B$6:$B$205,B50,'Source Rows'!$C$6:$C$205,C50,'Source Rows'!$D$6:$D$205,D50,'Source Rows'!$E$6:$E$205,E50,'Source Rows'!$F$6:$F$205,F50,'Source Rows'!$G$6:$G$205,G50)&lt;&gt;1,NOT(ISNUMBER(B50)),C50="",D50="",G50="",COUNT(E50:F50)&lt;&gt;COUNTA(E50:F50),E50&lt;0,F50&lt;0,AND(E50&gt;0,F50&gt;0),SUM(E50:F50)=0,COUNTIF(Categories!$A$6:$A$35,H50)&lt;&gt;1,AND(I50&lt;&gt;"Income",I50&lt;&gt;"Expense",I50&lt;&gt;"Transfer",I50&lt;&gt;"Other"),AND(I50="Transfer",J50=""),AND(K50&lt;&gt;"Cleared",K50&lt;&gt;"Pending"),AND(K50="Cleared",OR(NOT(ISNUMBER(L50)),L50&lt;B50)),AND(K50="Pending",L50&lt;&gt;"")),"REVIEW INPUT","OK"))</f>
        <v/>
      </c>
    </row>
    <row r="51" spans="1:13" x14ac:dyDescent="0.25">
      <c r="A51" s="4"/>
      <c r="B51" s="6"/>
      <c r="C51" s="4"/>
      <c r="D51" s="4"/>
      <c r="E51" s="7"/>
      <c r="F51" s="7"/>
      <c r="G51" s="4"/>
      <c r="H51" s="5"/>
      <c r="I51" t="str">
        <f>IF(H51="","",IFERROR(VLOOKUP(H51,Categories!$A$6:$B$35,2,FALSE),"UNMAPPED"))</f>
        <v/>
      </c>
      <c r="J51" s="4"/>
      <c r="K51" s="5"/>
      <c r="L51" s="6"/>
      <c r="M51" t="str">
        <f>IF(COUNTA(A51:H51,J51:L51)=0,"",IF(OR(A51="",COUNTIF($A$6:$A$205,A51)&lt;&gt;1,COUNTIF('Source Rows'!$A$6:$A$205,A51)&lt;&gt;1,COUNTIFS('Source Rows'!$A$6:$A$205,A51,'Source Rows'!$B$6:$B$205,B51,'Source Rows'!$C$6:$C$205,C51,'Source Rows'!$D$6:$D$205,D51,'Source Rows'!$E$6:$E$205,E51,'Source Rows'!$F$6:$F$205,F51,'Source Rows'!$G$6:$G$205,G51)&lt;&gt;1,NOT(ISNUMBER(B51)),C51="",D51="",G51="",COUNT(E51:F51)&lt;&gt;COUNTA(E51:F51),E51&lt;0,F51&lt;0,AND(E51&gt;0,F51&gt;0),SUM(E51:F51)=0,COUNTIF(Categories!$A$6:$A$35,H51)&lt;&gt;1,AND(I51&lt;&gt;"Income",I51&lt;&gt;"Expense",I51&lt;&gt;"Transfer",I51&lt;&gt;"Other"),AND(I51="Transfer",J51=""),AND(K51&lt;&gt;"Cleared",K51&lt;&gt;"Pending"),AND(K51="Cleared",OR(NOT(ISNUMBER(L51)),L51&lt;B51)),AND(K51="Pending",L51&lt;&gt;"")),"REVIEW INPUT","OK"))</f>
        <v/>
      </c>
    </row>
    <row r="52" spans="1:13" x14ac:dyDescent="0.25">
      <c r="A52" s="4"/>
      <c r="B52" s="6"/>
      <c r="C52" s="4"/>
      <c r="D52" s="4"/>
      <c r="E52" s="7"/>
      <c r="F52" s="7"/>
      <c r="G52" s="4"/>
      <c r="H52" s="5"/>
      <c r="I52" t="str">
        <f>IF(H52="","",IFERROR(VLOOKUP(H52,Categories!$A$6:$B$35,2,FALSE),"UNMAPPED"))</f>
        <v/>
      </c>
      <c r="J52" s="4"/>
      <c r="K52" s="5"/>
      <c r="L52" s="6"/>
      <c r="M52" t="str">
        <f>IF(COUNTA(A52:H52,J52:L52)=0,"",IF(OR(A52="",COUNTIF($A$6:$A$205,A52)&lt;&gt;1,COUNTIF('Source Rows'!$A$6:$A$205,A52)&lt;&gt;1,COUNTIFS('Source Rows'!$A$6:$A$205,A52,'Source Rows'!$B$6:$B$205,B52,'Source Rows'!$C$6:$C$205,C52,'Source Rows'!$D$6:$D$205,D52,'Source Rows'!$E$6:$E$205,E52,'Source Rows'!$F$6:$F$205,F52,'Source Rows'!$G$6:$G$205,G52)&lt;&gt;1,NOT(ISNUMBER(B52)),C52="",D52="",G52="",COUNT(E52:F52)&lt;&gt;COUNTA(E52:F52),E52&lt;0,F52&lt;0,AND(E52&gt;0,F52&gt;0),SUM(E52:F52)=0,COUNTIF(Categories!$A$6:$A$35,H52)&lt;&gt;1,AND(I52&lt;&gt;"Income",I52&lt;&gt;"Expense",I52&lt;&gt;"Transfer",I52&lt;&gt;"Other"),AND(I52="Transfer",J52=""),AND(K52&lt;&gt;"Cleared",K52&lt;&gt;"Pending"),AND(K52="Cleared",OR(NOT(ISNUMBER(L52)),L52&lt;B52)),AND(K52="Pending",L52&lt;&gt;"")),"REVIEW INPUT","OK"))</f>
        <v/>
      </c>
    </row>
    <row r="53" spans="1:13" x14ac:dyDescent="0.25">
      <c r="A53" s="4"/>
      <c r="B53" s="6"/>
      <c r="C53" s="4"/>
      <c r="D53" s="4"/>
      <c r="E53" s="7"/>
      <c r="F53" s="7"/>
      <c r="G53" s="4"/>
      <c r="H53" s="5"/>
      <c r="I53" t="str">
        <f>IF(H53="","",IFERROR(VLOOKUP(H53,Categories!$A$6:$B$35,2,FALSE),"UNMAPPED"))</f>
        <v/>
      </c>
      <c r="J53" s="4"/>
      <c r="K53" s="5"/>
      <c r="L53" s="6"/>
      <c r="M53" t="str">
        <f>IF(COUNTA(A53:H53,J53:L53)=0,"",IF(OR(A53="",COUNTIF($A$6:$A$205,A53)&lt;&gt;1,COUNTIF('Source Rows'!$A$6:$A$205,A53)&lt;&gt;1,COUNTIFS('Source Rows'!$A$6:$A$205,A53,'Source Rows'!$B$6:$B$205,B53,'Source Rows'!$C$6:$C$205,C53,'Source Rows'!$D$6:$D$205,D53,'Source Rows'!$E$6:$E$205,E53,'Source Rows'!$F$6:$F$205,F53,'Source Rows'!$G$6:$G$205,G53)&lt;&gt;1,NOT(ISNUMBER(B53)),C53="",D53="",G53="",COUNT(E53:F53)&lt;&gt;COUNTA(E53:F53),E53&lt;0,F53&lt;0,AND(E53&gt;0,F53&gt;0),SUM(E53:F53)=0,COUNTIF(Categories!$A$6:$A$35,H53)&lt;&gt;1,AND(I53&lt;&gt;"Income",I53&lt;&gt;"Expense",I53&lt;&gt;"Transfer",I53&lt;&gt;"Other"),AND(I53="Transfer",J53=""),AND(K53&lt;&gt;"Cleared",K53&lt;&gt;"Pending"),AND(K53="Cleared",OR(NOT(ISNUMBER(L53)),L53&lt;B53)),AND(K53="Pending",L53&lt;&gt;"")),"REVIEW INPUT","OK"))</f>
        <v/>
      </c>
    </row>
    <row r="54" spans="1:13" x14ac:dyDescent="0.25">
      <c r="A54" s="4"/>
      <c r="B54" s="6"/>
      <c r="C54" s="4"/>
      <c r="D54" s="4"/>
      <c r="E54" s="7"/>
      <c r="F54" s="7"/>
      <c r="G54" s="4"/>
      <c r="H54" s="5"/>
      <c r="I54" t="str">
        <f>IF(H54="","",IFERROR(VLOOKUP(H54,Categories!$A$6:$B$35,2,FALSE),"UNMAPPED"))</f>
        <v/>
      </c>
      <c r="J54" s="4"/>
      <c r="K54" s="5"/>
      <c r="L54" s="6"/>
      <c r="M54" t="str">
        <f>IF(COUNTA(A54:H54,J54:L54)=0,"",IF(OR(A54="",COUNTIF($A$6:$A$205,A54)&lt;&gt;1,COUNTIF('Source Rows'!$A$6:$A$205,A54)&lt;&gt;1,COUNTIFS('Source Rows'!$A$6:$A$205,A54,'Source Rows'!$B$6:$B$205,B54,'Source Rows'!$C$6:$C$205,C54,'Source Rows'!$D$6:$D$205,D54,'Source Rows'!$E$6:$E$205,E54,'Source Rows'!$F$6:$F$205,F54,'Source Rows'!$G$6:$G$205,G54)&lt;&gt;1,NOT(ISNUMBER(B54)),C54="",D54="",G54="",COUNT(E54:F54)&lt;&gt;COUNTA(E54:F54),E54&lt;0,F54&lt;0,AND(E54&gt;0,F54&gt;0),SUM(E54:F54)=0,COUNTIF(Categories!$A$6:$A$35,H54)&lt;&gt;1,AND(I54&lt;&gt;"Income",I54&lt;&gt;"Expense",I54&lt;&gt;"Transfer",I54&lt;&gt;"Other"),AND(I54="Transfer",J54=""),AND(K54&lt;&gt;"Cleared",K54&lt;&gt;"Pending"),AND(K54="Cleared",OR(NOT(ISNUMBER(L54)),L54&lt;B54)),AND(K54="Pending",L54&lt;&gt;"")),"REVIEW INPUT","OK"))</f>
        <v/>
      </c>
    </row>
    <row r="55" spans="1:13" x14ac:dyDescent="0.25">
      <c r="A55" s="4"/>
      <c r="B55" s="6"/>
      <c r="C55" s="4"/>
      <c r="D55" s="4"/>
      <c r="E55" s="7"/>
      <c r="F55" s="7"/>
      <c r="G55" s="4"/>
      <c r="H55" s="5"/>
      <c r="I55" t="str">
        <f>IF(H55="","",IFERROR(VLOOKUP(H55,Categories!$A$6:$B$35,2,FALSE),"UNMAPPED"))</f>
        <v/>
      </c>
      <c r="J55" s="4"/>
      <c r="K55" s="5"/>
      <c r="L55" s="6"/>
      <c r="M55" t="str">
        <f>IF(COUNTA(A55:H55,J55:L55)=0,"",IF(OR(A55="",COUNTIF($A$6:$A$205,A55)&lt;&gt;1,COUNTIF('Source Rows'!$A$6:$A$205,A55)&lt;&gt;1,COUNTIFS('Source Rows'!$A$6:$A$205,A55,'Source Rows'!$B$6:$B$205,B55,'Source Rows'!$C$6:$C$205,C55,'Source Rows'!$D$6:$D$205,D55,'Source Rows'!$E$6:$E$205,E55,'Source Rows'!$F$6:$F$205,F55,'Source Rows'!$G$6:$G$205,G55)&lt;&gt;1,NOT(ISNUMBER(B55)),C55="",D55="",G55="",COUNT(E55:F55)&lt;&gt;COUNTA(E55:F55),E55&lt;0,F55&lt;0,AND(E55&gt;0,F55&gt;0),SUM(E55:F55)=0,COUNTIF(Categories!$A$6:$A$35,H55)&lt;&gt;1,AND(I55&lt;&gt;"Income",I55&lt;&gt;"Expense",I55&lt;&gt;"Transfer",I55&lt;&gt;"Other"),AND(I55="Transfer",J55=""),AND(K55&lt;&gt;"Cleared",K55&lt;&gt;"Pending"),AND(K55="Cleared",OR(NOT(ISNUMBER(L55)),L55&lt;B55)),AND(K55="Pending",L55&lt;&gt;"")),"REVIEW INPUT","OK"))</f>
        <v/>
      </c>
    </row>
    <row r="56" spans="1:13" x14ac:dyDescent="0.25">
      <c r="A56" s="4"/>
      <c r="B56" s="6"/>
      <c r="C56" s="4"/>
      <c r="D56" s="4"/>
      <c r="E56" s="7"/>
      <c r="F56" s="7"/>
      <c r="G56" s="4"/>
      <c r="H56" s="5"/>
      <c r="I56" t="str">
        <f>IF(H56="","",IFERROR(VLOOKUP(H56,Categories!$A$6:$B$35,2,FALSE),"UNMAPPED"))</f>
        <v/>
      </c>
      <c r="J56" s="4"/>
      <c r="K56" s="5"/>
      <c r="L56" s="6"/>
      <c r="M56" t="str">
        <f>IF(COUNTA(A56:H56,J56:L56)=0,"",IF(OR(A56="",COUNTIF($A$6:$A$205,A56)&lt;&gt;1,COUNTIF('Source Rows'!$A$6:$A$205,A56)&lt;&gt;1,COUNTIFS('Source Rows'!$A$6:$A$205,A56,'Source Rows'!$B$6:$B$205,B56,'Source Rows'!$C$6:$C$205,C56,'Source Rows'!$D$6:$D$205,D56,'Source Rows'!$E$6:$E$205,E56,'Source Rows'!$F$6:$F$205,F56,'Source Rows'!$G$6:$G$205,G56)&lt;&gt;1,NOT(ISNUMBER(B56)),C56="",D56="",G56="",COUNT(E56:F56)&lt;&gt;COUNTA(E56:F56),E56&lt;0,F56&lt;0,AND(E56&gt;0,F56&gt;0),SUM(E56:F56)=0,COUNTIF(Categories!$A$6:$A$35,H56)&lt;&gt;1,AND(I56&lt;&gt;"Income",I56&lt;&gt;"Expense",I56&lt;&gt;"Transfer",I56&lt;&gt;"Other"),AND(I56="Transfer",J56=""),AND(K56&lt;&gt;"Cleared",K56&lt;&gt;"Pending"),AND(K56="Cleared",OR(NOT(ISNUMBER(L56)),L56&lt;B56)),AND(K56="Pending",L56&lt;&gt;"")),"REVIEW INPUT","OK"))</f>
        <v/>
      </c>
    </row>
    <row r="57" spans="1:13" x14ac:dyDescent="0.25">
      <c r="A57" s="4"/>
      <c r="B57" s="6"/>
      <c r="C57" s="4"/>
      <c r="D57" s="4"/>
      <c r="E57" s="7"/>
      <c r="F57" s="7"/>
      <c r="G57" s="4"/>
      <c r="H57" s="5"/>
      <c r="I57" t="str">
        <f>IF(H57="","",IFERROR(VLOOKUP(H57,Categories!$A$6:$B$35,2,FALSE),"UNMAPPED"))</f>
        <v/>
      </c>
      <c r="J57" s="4"/>
      <c r="K57" s="5"/>
      <c r="L57" s="6"/>
      <c r="M57" t="str">
        <f>IF(COUNTA(A57:H57,J57:L57)=0,"",IF(OR(A57="",COUNTIF($A$6:$A$205,A57)&lt;&gt;1,COUNTIF('Source Rows'!$A$6:$A$205,A57)&lt;&gt;1,COUNTIFS('Source Rows'!$A$6:$A$205,A57,'Source Rows'!$B$6:$B$205,B57,'Source Rows'!$C$6:$C$205,C57,'Source Rows'!$D$6:$D$205,D57,'Source Rows'!$E$6:$E$205,E57,'Source Rows'!$F$6:$F$205,F57,'Source Rows'!$G$6:$G$205,G57)&lt;&gt;1,NOT(ISNUMBER(B57)),C57="",D57="",G57="",COUNT(E57:F57)&lt;&gt;COUNTA(E57:F57),E57&lt;0,F57&lt;0,AND(E57&gt;0,F57&gt;0),SUM(E57:F57)=0,COUNTIF(Categories!$A$6:$A$35,H57)&lt;&gt;1,AND(I57&lt;&gt;"Income",I57&lt;&gt;"Expense",I57&lt;&gt;"Transfer",I57&lt;&gt;"Other"),AND(I57="Transfer",J57=""),AND(K57&lt;&gt;"Cleared",K57&lt;&gt;"Pending"),AND(K57="Cleared",OR(NOT(ISNUMBER(L57)),L57&lt;B57)),AND(K57="Pending",L57&lt;&gt;"")),"REVIEW INPUT","OK"))</f>
        <v/>
      </c>
    </row>
    <row r="58" spans="1:13" x14ac:dyDescent="0.25">
      <c r="A58" s="4"/>
      <c r="B58" s="6"/>
      <c r="C58" s="4"/>
      <c r="D58" s="4"/>
      <c r="E58" s="7"/>
      <c r="F58" s="7"/>
      <c r="G58" s="4"/>
      <c r="H58" s="5"/>
      <c r="I58" t="str">
        <f>IF(H58="","",IFERROR(VLOOKUP(H58,Categories!$A$6:$B$35,2,FALSE),"UNMAPPED"))</f>
        <v/>
      </c>
      <c r="J58" s="4"/>
      <c r="K58" s="5"/>
      <c r="L58" s="6"/>
      <c r="M58" t="str">
        <f>IF(COUNTA(A58:H58,J58:L58)=0,"",IF(OR(A58="",COUNTIF($A$6:$A$205,A58)&lt;&gt;1,COUNTIF('Source Rows'!$A$6:$A$205,A58)&lt;&gt;1,COUNTIFS('Source Rows'!$A$6:$A$205,A58,'Source Rows'!$B$6:$B$205,B58,'Source Rows'!$C$6:$C$205,C58,'Source Rows'!$D$6:$D$205,D58,'Source Rows'!$E$6:$E$205,E58,'Source Rows'!$F$6:$F$205,F58,'Source Rows'!$G$6:$G$205,G58)&lt;&gt;1,NOT(ISNUMBER(B58)),C58="",D58="",G58="",COUNT(E58:F58)&lt;&gt;COUNTA(E58:F58),E58&lt;0,F58&lt;0,AND(E58&gt;0,F58&gt;0),SUM(E58:F58)=0,COUNTIF(Categories!$A$6:$A$35,H58)&lt;&gt;1,AND(I58&lt;&gt;"Income",I58&lt;&gt;"Expense",I58&lt;&gt;"Transfer",I58&lt;&gt;"Other"),AND(I58="Transfer",J58=""),AND(K58&lt;&gt;"Cleared",K58&lt;&gt;"Pending"),AND(K58="Cleared",OR(NOT(ISNUMBER(L58)),L58&lt;B58)),AND(K58="Pending",L58&lt;&gt;"")),"REVIEW INPUT","OK"))</f>
        <v/>
      </c>
    </row>
    <row r="59" spans="1:13" x14ac:dyDescent="0.25">
      <c r="A59" s="4"/>
      <c r="B59" s="6"/>
      <c r="C59" s="4"/>
      <c r="D59" s="4"/>
      <c r="E59" s="7"/>
      <c r="F59" s="7"/>
      <c r="G59" s="4"/>
      <c r="H59" s="5"/>
      <c r="I59" t="str">
        <f>IF(H59="","",IFERROR(VLOOKUP(H59,Categories!$A$6:$B$35,2,FALSE),"UNMAPPED"))</f>
        <v/>
      </c>
      <c r="J59" s="4"/>
      <c r="K59" s="5"/>
      <c r="L59" s="6"/>
      <c r="M59" t="str">
        <f>IF(COUNTA(A59:H59,J59:L59)=0,"",IF(OR(A59="",COUNTIF($A$6:$A$205,A59)&lt;&gt;1,COUNTIF('Source Rows'!$A$6:$A$205,A59)&lt;&gt;1,COUNTIFS('Source Rows'!$A$6:$A$205,A59,'Source Rows'!$B$6:$B$205,B59,'Source Rows'!$C$6:$C$205,C59,'Source Rows'!$D$6:$D$205,D59,'Source Rows'!$E$6:$E$205,E59,'Source Rows'!$F$6:$F$205,F59,'Source Rows'!$G$6:$G$205,G59)&lt;&gt;1,NOT(ISNUMBER(B59)),C59="",D59="",G59="",COUNT(E59:F59)&lt;&gt;COUNTA(E59:F59),E59&lt;0,F59&lt;0,AND(E59&gt;0,F59&gt;0),SUM(E59:F59)=0,COUNTIF(Categories!$A$6:$A$35,H59)&lt;&gt;1,AND(I59&lt;&gt;"Income",I59&lt;&gt;"Expense",I59&lt;&gt;"Transfer",I59&lt;&gt;"Other"),AND(I59="Transfer",J59=""),AND(K59&lt;&gt;"Cleared",K59&lt;&gt;"Pending"),AND(K59="Cleared",OR(NOT(ISNUMBER(L59)),L59&lt;B59)),AND(K59="Pending",L59&lt;&gt;"")),"REVIEW INPUT","OK"))</f>
        <v/>
      </c>
    </row>
    <row r="60" spans="1:13" x14ac:dyDescent="0.25">
      <c r="A60" s="4"/>
      <c r="B60" s="6"/>
      <c r="C60" s="4"/>
      <c r="D60" s="4"/>
      <c r="E60" s="7"/>
      <c r="F60" s="7"/>
      <c r="G60" s="4"/>
      <c r="H60" s="5"/>
      <c r="I60" t="str">
        <f>IF(H60="","",IFERROR(VLOOKUP(H60,Categories!$A$6:$B$35,2,FALSE),"UNMAPPED"))</f>
        <v/>
      </c>
      <c r="J60" s="4"/>
      <c r="K60" s="5"/>
      <c r="L60" s="6"/>
      <c r="M60" t="str">
        <f>IF(COUNTA(A60:H60,J60:L60)=0,"",IF(OR(A60="",COUNTIF($A$6:$A$205,A60)&lt;&gt;1,COUNTIF('Source Rows'!$A$6:$A$205,A60)&lt;&gt;1,COUNTIFS('Source Rows'!$A$6:$A$205,A60,'Source Rows'!$B$6:$B$205,B60,'Source Rows'!$C$6:$C$205,C60,'Source Rows'!$D$6:$D$205,D60,'Source Rows'!$E$6:$E$205,E60,'Source Rows'!$F$6:$F$205,F60,'Source Rows'!$G$6:$G$205,G60)&lt;&gt;1,NOT(ISNUMBER(B60)),C60="",D60="",G60="",COUNT(E60:F60)&lt;&gt;COUNTA(E60:F60),E60&lt;0,F60&lt;0,AND(E60&gt;0,F60&gt;0),SUM(E60:F60)=0,COUNTIF(Categories!$A$6:$A$35,H60)&lt;&gt;1,AND(I60&lt;&gt;"Income",I60&lt;&gt;"Expense",I60&lt;&gt;"Transfer",I60&lt;&gt;"Other"),AND(I60="Transfer",J60=""),AND(K60&lt;&gt;"Cleared",K60&lt;&gt;"Pending"),AND(K60="Cleared",OR(NOT(ISNUMBER(L60)),L60&lt;B60)),AND(K60="Pending",L60&lt;&gt;"")),"REVIEW INPUT","OK"))</f>
        <v/>
      </c>
    </row>
    <row r="61" spans="1:13" x14ac:dyDescent="0.25">
      <c r="A61" s="4"/>
      <c r="B61" s="6"/>
      <c r="C61" s="4"/>
      <c r="D61" s="4"/>
      <c r="E61" s="7"/>
      <c r="F61" s="7"/>
      <c r="G61" s="4"/>
      <c r="H61" s="5"/>
      <c r="I61" t="str">
        <f>IF(H61="","",IFERROR(VLOOKUP(H61,Categories!$A$6:$B$35,2,FALSE),"UNMAPPED"))</f>
        <v/>
      </c>
      <c r="J61" s="4"/>
      <c r="K61" s="5"/>
      <c r="L61" s="6"/>
      <c r="M61" t="str">
        <f>IF(COUNTA(A61:H61,J61:L61)=0,"",IF(OR(A61="",COUNTIF($A$6:$A$205,A61)&lt;&gt;1,COUNTIF('Source Rows'!$A$6:$A$205,A61)&lt;&gt;1,COUNTIFS('Source Rows'!$A$6:$A$205,A61,'Source Rows'!$B$6:$B$205,B61,'Source Rows'!$C$6:$C$205,C61,'Source Rows'!$D$6:$D$205,D61,'Source Rows'!$E$6:$E$205,E61,'Source Rows'!$F$6:$F$205,F61,'Source Rows'!$G$6:$G$205,G61)&lt;&gt;1,NOT(ISNUMBER(B61)),C61="",D61="",G61="",COUNT(E61:F61)&lt;&gt;COUNTA(E61:F61),E61&lt;0,F61&lt;0,AND(E61&gt;0,F61&gt;0),SUM(E61:F61)=0,COUNTIF(Categories!$A$6:$A$35,H61)&lt;&gt;1,AND(I61&lt;&gt;"Income",I61&lt;&gt;"Expense",I61&lt;&gt;"Transfer",I61&lt;&gt;"Other"),AND(I61="Transfer",J61=""),AND(K61&lt;&gt;"Cleared",K61&lt;&gt;"Pending"),AND(K61="Cleared",OR(NOT(ISNUMBER(L61)),L61&lt;B61)),AND(K61="Pending",L61&lt;&gt;"")),"REVIEW INPUT","OK"))</f>
        <v/>
      </c>
    </row>
    <row r="62" spans="1:13" x14ac:dyDescent="0.25">
      <c r="A62" s="4"/>
      <c r="B62" s="6"/>
      <c r="C62" s="4"/>
      <c r="D62" s="4"/>
      <c r="E62" s="7"/>
      <c r="F62" s="7"/>
      <c r="G62" s="4"/>
      <c r="H62" s="5"/>
      <c r="I62" t="str">
        <f>IF(H62="","",IFERROR(VLOOKUP(H62,Categories!$A$6:$B$35,2,FALSE),"UNMAPPED"))</f>
        <v/>
      </c>
      <c r="J62" s="4"/>
      <c r="K62" s="5"/>
      <c r="L62" s="6"/>
      <c r="M62" t="str">
        <f>IF(COUNTA(A62:H62,J62:L62)=0,"",IF(OR(A62="",COUNTIF($A$6:$A$205,A62)&lt;&gt;1,COUNTIF('Source Rows'!$A$6:$A$205,A62)&lt;&gt;1,COUNTIFS('Source Rows'!$A$6:$A$205,A62,'Source Rows'!$B$6:$B$205,B62,'Source Rows'!$C$6:$C$205,C62,'Source Rows'!$D$6:$D$205,D62,'Source Rows'!$E$6:$E$205,E62,'Source Rows'!$F$6:$F$205,F62,'Source Rows'!$G$6:$G$205,G62)&lt;&gt;1,NOT(ISNUMBER(B62)),C62="",D62="",G62="",COUNT(E62:F62)&lt;&gt;COUNTA(E62:F62),E62&lt;0,F62&lt;0,AND(E62&gt;0,F62&gt;0),SUM(E62:F62)=0,COUNTIF(Categories!$A$6:$A$35,H62)&lt;&gt;1,AND(I62&lt;&gt;"Income",I62&lt;&gt;"Expense",I62&lt;&gt;"Transfer",I62&lt;&gt;"Other"),AND(I62="Transfer",J62=""),AND(K62&lt;&gt;"Cleared",K62&lt;&gt;"Pending"),AND(K62="Cleared",OR(NOT(ISNUMBER(L62)),L62&lt;B62)),AND(K62="Pending",L62&lt;&gt;"")),"REVIEW INPUT","OK"))</f>
        <v/>
      </c>
    </row>
    <row r="63" spans="1:13" x14ac:dyDescent="0.25">
      <c r="A63" s="4"/>
      <c r="B63" s="6"/>
      <c r="C63" s="4"/>
      <c r="D63" s="4"/>
      <c r="E63" s="7"/>
      <c r="F63" s="7"/>
      <c r="G63" s="4"/>
      <c r="H63" s="5"/>
      <c r="I63" t="str">
        <f>IF(H63="","",IFERROR(VLOOKUP(H63,Categories!$A$6:$B$35,2,FALSE),"UNMAPPED"))</f>
        <v/>
      </c>
      <c r="J63" s="4"/>
      <c r="K63" s="5"/>
      <c r="L63" s="6"/>
      <c r="M63" t="str">
        <f>IF(COUNTA(A63:H63,J63:L63)=0,"",IF(OR(A63="",COUNTIF($A$6:$A$205,A63)&lt;&gt;1,COUNTIF('Source Rows'!$A$6:$A$205,A63)&lt;&gt;1,COUNTIFS('Source Rows'!$A$6:$A$205,A63,'Source Rows'!$B$6:$B$205,B63,'Source Rows'!$C$6:$C$205,C63,'Source Rows'!$D$6:$D$205,D63,'Source Rows'!$E$6:$E$205,E63,'Source Rows'!$F$6:$F$205,F63,'Source Rows'!$G$6:$G$205,G63)&lt;&gt;1,NOT(ISNUMBER(B63)),C63="",D63="",G63="",COUNT(E63:F63)&lt;&gt;COUNTA(E63:F63),E63&lt;0,F63&lt;0,AND(E63&gt;0,F63&gt;0),SUM(E63:F63)=0,COUNTIF(Categories!$A$6:$A$35,H63)&lt;&gt;1,AND(I63&lt;&gt;"Income",I63&lt;&gt;"Expense",I63&lt;&gt;"Transfer",I63&lt;&gt;"Other"),AND(I63="Transfer",J63=""),AND(K63&lt;&gt;"Cleared",K63&lt;&gt;"Pending"),AND(K63="Cleared",OR(NOT(ISNUMBER(L63)),L63&lt;B63)),AND(K63="Pending",L63&lt;&gt;"")),"REVIEW INPUT","OK"))</f>
        <v/>
      </c>
    </row>
    <row r="64" spans="1:13" x14ac:dyDescent="0.25">
      <c r="A64" s="4"/>
      <c r="B64" s="6"/>
      <c r="C64" s="4"/>
      <c r="D64" s="4"/>
      <c r="E64" s="7"/>
      <c r="F64" s="7"/>
      <c r="G64" s="4"/>
      <c r="H64" s="5"/>
      <c r="I64" t="str">
        <f>IF(H64="","",IFERROR(VLOOKUP(H64,Categories!$A$6:$B$35,2,FALSE),"UNMAPPED"))</f>
        <v/>
      </c>
      <c r="J64" s="4"/>
      <c r="K64" s="5"/>
      <c r="L64" s="6"/>
      <c r="M64" t="str">
        <f>IF(COUNTA(A64:H64,J64:L64)=0,"",IF(OR(A64="",COUNTIF($A$6:$A$205,A64)&lt;&gt;1,COUNTIF('Source Rows'!$A$6:$A$205,A64)&lt;&gt;1,COUNTIFS('Source Rows'!$A$6:$A$205,A64,'Source Rows'!$B$6:$B$205,B64,'Source Rows'!$C$6:$C$205,C64,'Source Rows'!$D$6:$D$205,D64,'Source Rows'!$E$6:$E$205,E64,'Source Rows'!$F$6:$F$205,F64,'Source Rows'!$G$6:$G$205,G64)&lt;&gt;1,NOT(ISNUMBER(B64)),C64="",D64="",G64="",COUNT(E64:F64)&lt;&gt;COUNTA(E64:F64),E64&lt;0,F64&lt;0,AND(E64&gt;0,F64&gt;0),SUM(E64:F64)=0,COUNTIF(Categories!$A$6:$A$35,H64)&lt;&gt;1,AND(I64&lt;&gt;"Income",I64&lt;&gt;"Expense",I64&lt;&gt;"Transfer",I64&lt;&gt;"Other"),AND(I64="Transfer",J64=""),AND(K64&lt;&gt;"Cleared",K64&lt;&gt;"Pending"),AND(K64="Cleared",OR(NOT(ISNUMBER(L64)),L64&lt;B64)),AND(K64="Pending",L64&lt;&gt;"")),"REVIEW INPUT","OK"))</f>
        <v/>
      </c>
    </row>
    <row r="65" spans="1:13" x14ac:dyDescent="0.25">
      <c r="A65" s="4"/>
      <c r="B65" s="6"/>
      <c r="C65" s="4"/>
      <c r="D65" s="4"/>
      <c r="E65" s="7"/>
      <c r="F65" s="7"/>
      <c r="G65" s="4"/>
      <c r="H65" s="5"/>
      <c r="I65" t="str">
        <f>IF(H65="","",IFERROR(VLOOKUP(H65,Categories!$A$6:$B$35,2,FALSE),"UNMAPPED"))</f>
        <v/>
      </c>
      <c r="J65" s="4"/>
      <c r="K65" s="5"/>
      <c r="L65" s="6"/>
      <c r="M65" t="str">
        <f>IF(COUNTA(A65:H65,J65:L65)=0,"",IF(OR(A65="",COUNTIF($A$6:$A$205,A65)&lt;&gt;1,COUNTIF('Source Rows'!$A$6:$A$205,A65)&lt;&gt;1,COUNTIFS('Source Rows'!$A$6:$A$205,A65,'Source Rows'!$B$6:$B$205,B65,'Source Rows'!$C$6:$C$205,C65,'Source Rows'!$D$6:$D$205,D65,'Source Rows'!$E$6:$E$205,E65,'Source Rows'!$F$6:$F$205,F65,'Source Rows'!$G$6:$G$205,G65)&lt;&gt;1,NOT(ISNUMBER(B65)),C65="",D65="",G65="",COUNT(E65:F65)&lt;&gt;COUNTA(E65:F65),E65&lt;0,F65&lt;0,AND(E65&gt;0,F65&gt;0),SUM(E65:F65)=0,COUNTIF(Categories!$A$6:$A$35,H65)&lt;&gt;1,AND(I65&lt;&gt;"Income",I65&lt;&gt;"Expense",I65&lt;&gt;"Transfer",I65&lt;&gt;"Other"),AND(I65="Transfer",J65=""),AND(K65&lt;&gt;"Cleared",K65&lt;&gt;"Pending"),AND(K65="Cleared",OR(NOT(ISNUMBER(L65)),L65&lt;B65)),AND(K65="Pending",L65&lt;&gt;"")),"REVIEW INPUT","OK"))</f>
        <v/>
      </c>
    </row>
    <row r="66" spans="1:13" x14ac:dyDescent="0.25">
      <c r="A66" s="4"/>
      <c r="B66" s="6"/>
      <c r="C66" s="4"/>
      <c r="D66" s="4"/>
      <c r="E66" s="7"/>
      <c r="F66" s="7"/>
      <c r="G66" s="4"/>
      <c r="H66" s="5"/>
      <c r="I66" t="str">
        <f>IF(H66="","",IFERROR(VLOOKUP(H66,Categories!$A$6:$B$35,2,FALSE),"UNMAPPED"))</f>
        <v/>
      </c>
      <c r="J66" s="4"/>
      <c r="K66" s="5"/>
      <c r="L66" s="6"/>
      <c r="M66" t="str">
        <f>IF(COUNTA(A66:H66,J66:L66)=0,"",IF(OR(A66="",COUNTIF($A$6:$A$205,A66)&lt;&gt;1,COUNTIF('Source Rows'!$A$6:$A$205,A66)&lt;&gt;1,COUNTIFS('Source Rows'!$A$6:$A$205,A66,'Source Rows'!$B$6:$B$205,B66,'Source Rows'!$C$6:$C$205,C66,'Source Rows'!$D$6:$D$205,D66,'Source Rows'!$E$6:$E$205,E66,'Source Rows'!$F$6:$F$205,F66,'Source Rows'!$G$6:$G$205,G66)&lt;&gt;1,NOT(ISNUMBER(B66)),C66="",D66="",G66="",COUNT(E66:F66)&lt;&gt;COUNTA(E66:F66),E66&lt;0,F66&lt;0,AND(E66&gt;0,F66&gt;0),SUM(E66:F66)=0,COUNTIF(Categories!$A$6:$A$35,H66)&lt;&gt;1,AND(I66&lt;&gt;"Income",I66&lt;&gt;"Expense",I66&lt;&gt;"Transfer",I66&lt;&gt;"Other"),AND(I66="Transfer",J66=""),AND(K66&lt;&gt;"Cleared",K66&lt;&gt;"Pending"),AND(K66="Cleared",OR(NOT(ISNUMBER(L66)),L66&lt;B66)),AND(K66="Pending",L66&lt;&gt;"")),"REVIEW INPUT","OK"))</f>
        <v/>
      </c>
    </row>
    <row r="67" spans="1:13" x14ac:dyDescent="0.25">
      <c r="A67" s="4"/>
      <c r="B67" s="6"/>
      <c r="C67" s="4"/>
      <c r="D67" s="4"/>
      <c r="E67" s="7"/>
      <c r="F67" s="7"/>
      <c r="G67" s="4"/>
      <c r="H67" s="5"/>
      <c r="I67" t="str">
        <f>IF(H67="","",IFERROR(VLOOKUP(H67,Categories!$A$6:$B$35,2,FALSE),"UNMAPPED"))</f>
        <v/>
      </c>
      <c r="J67" s="4"/>
      <c r="K67" s="5"/>
      <c r="L67" s="6"/>
      <c r="M67" t="str">
        <f>IF(COUNTA(A67:H67,J67:L67)=0,"",IF(OR(A67="",COUNTIF($A$6:$A$205,A67)&lt;&gt;1,COUNTIF('Source Rows'!$A$6:$A$205,A67)&lt;&gt;1,COUNTIFS('Source Rows'!$A$6:$A$205,A67,'Source Rows'!$B$6:$B$205,B67,'Source Rows'!$C$6:$C$205,C67,'Source Rows'!$D$6:$D$205,D67,'Source Rows'!$E$6:$E$205,E67,'Source Rows'!$F$6:$F$205,F67,'Source Rows'!$G$6:$G$205,G67)&lt;&gt;1,NOT(ISNUMBER(B67)),C67="",D67="",G67="",COUNT(E67:F67)&lt;&gt;COUNTA(E67:F67),E67&lt;0,F67&lt;0,AND(E67&gt;0,F67&gt;0),SUM(E67:F67)=0,COUNTIF(Categories!$A$6:$A$35,H67)&lt;&gt;1,AND(I67&lt;&gt;"Income",I67&lt;&gt;"Expense",I67&lt;&gt;"Transfer",I67&lt;&gt;"Other"),AND(I67="Transfer",J67=""),AND(K67&lt;&gt;"Cleared",K67&lt;&gt;"Pending"),AND(K67="Cleared",OR(NOT(ISNUMBER(L67)),L67&lt;B67)),AND(K67="Pending",L67&lt;&gt;"")),"REVIEW INPUT","OK"))</f>
        <v/>
      </c>
    </row>
    <row r="68" spans="1:13" x14ac:dyDescent="0.25">
      <c r="A68" s="4"/>
      <c r="B68" s="6"/>
      <c r="C68" s="4"/>
      <c r="D68" s="4"/>
      <c r="E68" s="7"/>
      <c r="F68" s="7"/>
      <c r="G68" s="4"/>
      <c r="H68" s="5"/>
      <c r="I68" t="str">
        <f>IF(H68="","",IFERROR(VLOOKUP(H68,Categories!$A$6:$B$35,2,FALSE),"UNMAPPED"))</f>
        <v/>
      </c>
      <c r="J68" s="4"/>
      <c r="K68" s="5"/>
      <c r="L68" s="6"/>
      <c r="M68" t="str">
        <f>IF(COUNTA(A68:H68,J68:L68)=0,"",IF(OR(A68="",COUNTIF($A$6:$A$205,A68)&lt;&gt;1,COUNTIF('Source Rows'!$A$6:$A$205,A68)&lt;&gt;1,COUNTIFS('Source Rows'!$A$6:$A$205,A68,'Source Rows'!$B$6:$B$205,B68,'Source Rows'!$C$6:$C$205,C68,'Source Rows'!$D$6:$D$205,D68,'Source Rows'!$E$6:$E$205,E68,'Source Rows'!$F$6:$F$205,F68,'Source Rows'!$G$6:$G$205,G68)&lt;&gt;1,NOT(ISNUMBER(B68)),C68="",D68="",G68="",COUNT(E68:F68)&lt;&gt;COUNTA(E68:F68),E68&lt;0,F68&lt;0,AND(E68&gt;0,F68&gt;0),SUM(E68:F68)=0,COUNTIF(Categories!$A$6:$A$35,H68)&lt;&gt;1,AND(I68&lt;&gt;"Income",I68&lt;&gt;"Expense",I68&lt;&gt;"Transfer",I68&lt;&gt;"Other"),AND(I68="Transfer",J68=""),AND(K68&lt;&gt;"Cleared",K68&lt;&gt;"Pending"),AND(K68="Cleared",OR(NOT(ISNUMBER(L68)),L68&lt;B68)),AND(K68="Pending",L68&lt;&gt;"")),"REVIEW INPUT","OK"))</f>
        <v/>
      </c>
    </row>
    <row r="69" spans="1:13" x14ac:dyDescent="0.25">
      <c r="A69" s="4"/>
      <c r="B69" s="6"/>
      <c r="C69" s="4"/>
      <c r="D69" s="4"/>
      <c r="E69" s="7"/>
      <c r="F69" s="7"/>
      <c r="G69" s="4"/>
      <c r="H69" s="5"/>
      <c r="I69" t="str">
        <f>IF(H69="","",IFERROR(VLOOKUP(H69,Categories!$A$6:$B$35,2,FALSE),"UNMAPPED"))</f>
        <v/>
      </c>
      <c r="J69" s="4"/>
      <c r="K69" s="5"/>
      <c r="L69" s="6"/>
      <c r="M69" t="str">
        <f>IF(COUNTA(A69:H69,J69:L69)=0,"",IF(OR(A69="",COUNTIF($A$6:$A$205,A69)&lt;&gt;1,COUNTIF('Source Rows'!$A$6:$A$205,A69)&lt;&gt;1,COUNTIFS('Source Rows'!$A$6:$A$205,A69,'Source Rows'!$B$6:$B$205,B69,'Source Rows'!$C$6:$C$205,C69,'Source Rows'!$D$6:$D$205,D69,'Source Rows'!$E$6:$E$205,E69,'Source Rows'!$F$6:$F$205,F69,'Source Rows'!$G$6:$G$205,G69)&lt;&gt;1,NOT(ISNUMBER(B69)),C69="",D69="",G69="",COUNT(E69:F69)&lt;&gt;COUNTA(E69:F69),E69&lt;0,F69&lt;0,AND(E69&gt;0,F69&gt;0),SUM(E69:F69)=0,COUNTIF(Categories!$A$6:$A$35,H69)&lt;&gt;1,AND(I69&lt;&gt;"Income",I69&lt;&gt;"Expense",I69&lt;&gt;"Transfer",I69&lt;&gt;"Other"),AND(I69="Transfer",J69=""),AND(K69&lt;&gt;"Cleared",K69&lt;&gt;"Pending"),AND(K69="Cleared",OR(NOT(ISNUMBER(L69)),L69&lt;B69)),AND(K69="Pending",L69&lt;&gt;"")),"REVIEW INPUT","OK"))</f>
        <v/>
      </c>
    </row>
    <row r="70" spans="1:13" x14ac:dyDescent="0.25">
      <c r="A70" s="4"/>
      <c r="B70" s="6"/>
      <c r="C70" s="4"/>
      <c r="D70" s="4"/>
      <c r="E70" s="7"/>
      <c r="F70" s="7"/>
      <c r="G70" s="4"/>
      <c r="H70" s="5"/>
      <c r="I70" t="str">
        <f>IF(H70="","",IFERROR(VLOOKUP(H70,Categories!$A$6:$B$35,2,FALSE),"UNMAPPED"))</f>
        <v/>
      </c>
      <c r="J70" s="4"/>
      <c r="K70" s="5"/>
      <c r="L70" s="6"/>
      <c r="M70" t="str">
        <f>IF(COUNTA(A70:H70,J70:L70)=0,"",IF(OR(A70="",COUNTIF($A$6:$A$205,A70)&lt;&gt;1,COUNTIF('Source Rows'!$A$6:$A$205,A70)&lt;&gt;1,COUNTIFS('Source Rows'!$A$6:$A$205,A70,'Source Rows'!$B$6:$B$205,B70,'Source Rows'!$C$6:$C$205,C70,'Source Rows'!$D$6:$D$205,D70,'Source Rows'!$E$6:$E$205,E70,'Source Rows'!$F$6:$F$205,F70,'Source Rows'!$G$6:$G$205,G70)&lt;&gt;1,NOT(ISNUMBER(B70)),C70="",D70="",G70="",COUNT(E70:F70)&lt;&gt;COUNTA(E70:F70),E70&lt;0,F70&lt;0,AND(E70&gt;0,F70&gt;0),SUM(E70:F70)=0,COUNTIF(Categories!$A$6:$A$35,H70)&lt;&gt;1,AND(I70&lt;&gt;"Income",I70&lt;&gt;"Expense",I70&lt;&gt;"Transfer",I70&lt;&gt;"Other"),AND(I70="Transfer",J70=""),AND(K70&lt;&gt;"Cleared",K70&lt;&gt;"Pending"),AND(K70="Cleared",OR(NOT(ISNUMBER(L70)),L70&lt;B70)),AND(K70="Pending",L70&lt;&gt;"")),"REVIEW INPUT","OK"))</f>
        <v/>
      </c>
    </row>
    <row r="71" spans="1:13" x14ac:dyDescent="0.25">
      <c r="A71" s="4"/>
      <c r="B71" s="6"/>
      <c r="C71" s="4"/>
      <c r="D71" s="4"/>
      <c r="E71" s="7"/>
      <c r="F71" s="7"/>
      <c r="G71" s="4"/>
      <c r="H71" s="5"/>
      <c r="I71" t="str">
        <f>IF(H71="","",IFERROR(VLOOKUP(H71,Categories!$A$6:$B$35,2,FALSE),"UNMAPPED"))</f>
        <v/>
      </c>
      <c r="J71" s="4"/>
      <c r="K71" s="5"/>
      <c r="L71" s="6"/>
      <c r="M71" t="str">
        <f>IF(COUNTA(A71:H71,J71:L71)=0,"",IF(OR(A71="",COUNTIF($A$6:$A$205,A71)&lt;&gt;1,COUNTIF('Source Rows'!$A$6:$A$205,A71)&lt;&gt;1,COUNTIFS('Source Rows'!$A$6:$A$205,A71,'Source Rows'!$B$6:$B$205,B71,'Source Rows'!$C$6:$C$205,C71,'Source Rows'!$D$6:$D$205,D71,'Source Rows'!$E$6:$E$205,E71,'Source Rows'!$F$6:$F$205,F71,'Source Rows'!$G$6:$G$205,G71)&lt;&gt;1,NOT(ISNUMBER(B71)),C71="",D71="",G71="",COUNT(E71:F71)&lt;&gt;COUNTA(E71:F71),E71&lt;0,F71&lt;0,AND(E71&gt;0,F71&gt;0),SUM(E71:F71)=0,COUNTIF(Categories!$A$6:$A$35,H71)&lt;&gt;1,AND(I71&lt;&gt;"Income",I71&lt;&gt;"Expense",I71&lt;&gt;"Transfer",I71&lt;&gt;"Other"),AND(I71="Transfer",J71=""),AND(K71&lt;&gt;"Cleared",K71&lt;&gt;"Pending"),AND(K71="Cleared",OR(NOT(ISNUMBER(L71)),L71&lt;B71)),AND(K71="Pending",L71&lt;&gt;"")),"REVIEW INPUT","OK"))</f>
        <v/>
      </c>
    </row>
    <row r="72" spans="1:13" x14ac:dyDescent="0.25">
      <c r="A72" s="4"/>
      <c r="B72" s="6"/>
      <c r="C72" s="4"/>
      <c r="D72" s="4"/>
      <c r="E72" s="7"/>
      <c r="F72" s="7"/>
      <c r="G72" s="4"/>
      <c r="H72" s="5"/>
      <c r="I72" t="str">
        <f>IF(H72="","",IFERROR(VLOOKUP(H72,Categories!$A$6:$B$35,2,FALSE),"UNMAPPED"))</f>
        <v/>
      </c>
      <c r="J72" s="4"/>
      <c r="K72" s="5"/>
      <c r="L72" s="6"/>
      <c r="M72" t="str">
        <f>IF(COUNTA(A72:H72,J72:L72)=0,"",IF(OR(A72="",COUNTIF($A$6:$A$205,A72)&lt;&gt;1,COUNTIF('Source Rows'!$A$6:$A$205,A72)&lt;&gt;1,COUNTIFS('Source Rows'!$A$6:$A$205,A72,'Source Rows'!$B$6:$B$205,B72,'Source Rows'!$C$6:$C$205,C72,'Source Rows'!$D$6:$D$205,D72,'Source Rows'!$E$6:$E$205,E72,'Source Rows'!$F$6:$F$205,F72,'Source Rows'!$G$6:$G$205,G72)&lt;&gt;1,NOT(ISNUMBER(B72)),C72="",D72="",G72="",COUNT(E72:F72)&lt;&gt;COUNTA(E72:F72),E72&lt;0,F72&lt;0,AND(E72&gt;0,F72&gt;0),SUM(E72:F72)=0,COUNTIF(Categories!$A$6:$A$35,H72)&lt;&gt;1,AND(I72&lt;&gt;"Income",I72&lt;&gt;"Expense",I72&lt;&gt;"Transfer",I72&lt;&gt;"Other"),AND(I72="Transfer",J72=""),AND(K72&lt;&gt;"Cleared",K72&lt;&gt;"Pending"),AND(K72="Cleared",OR(NOT(ISNUMBER(L72)),L72&lt;B72)),AND(K72="Pending",L72&lt;&gt;"")),"REVIEW INPUT","OK"))</f>
        <v/>
      </c>
    </row>
    <row r="73" spans="1:13" x14ac:dyDescent="0.25">
      <c r="A73" s="4"/>
      <c r="B73" s="6"/>
      <c r="C73" s="4"/>
      <c r="D73" s="4"/>
      <c r="E73" s="7"/>
      <c r="F73" s="7"/>
      <c r="G73" s="4"/>
      <c r="H73" s="5"/>
      <c r="I73" t="str">
        <f>IF(H73="","",IFERROR(VLOOKUP(H73,Categories!$A$6:$B$35,2,FALSE),"UNMAPPED"))</f>
        <v/>
      </c>
      <c r="J73" s="4"/>
      <c r="K73" s="5"/>
      <c r="L73" s="6"/>
      <c r="M73" t="str">
        <f>IF(COUNTA(A73:H73,J73:L73)=0,"",IF(OR(A73="",COUNTIF($A$6:$A$205,A73)&lt;&gt;1,COUNTIF('Source Rows'!$A$6:$A$205,A73)&lt;&gt;1,COUNTIFS('Source Rows'!$A$6:$A$205,A73,'Source Rows'!$B$6:$B$205,B73,'Source Rows'!$C$6:$C$205,C73,'Source Rows'!$D$6:$D$205,D73,'Source Rows'!$E$6:$E$205,E73,'Source Rows'!$F$6:$F$205,F73,'Source Rows'!$G$6:$G$205,G73)&lt;&gt;1,NOT(ISNUMBER(B73)),C73="",D73="",G73="",COUNT(E73:F73)&lt;&gt;COUNTA(E73:F73),E73&lt;0,F73&lt;0,AND(E73&gt;0,F73&gt;0),SUM(E73:F73)=0,COUNTIF(Categories!$A$6:$A$35,H73)&lt;&gt;1,AND(I73&lt;&gt;"Income",I73&lt;&gt;"Expense",I73&lt;&gt;"Transfer",I73&lt;&gt;"Other"),AND(I73="Transfer",J73=""),AND(K73&lt;&gt;"Cleared",K73&lt;&gt;"Pending"),AND(K73="Cleared",OR(NOT(ISNUMBER(L73)),L73&lt;B73)),AND(K73="Pending",L73&lt;&gt;"")),"REVIEW INPUT","OK"))</f>
        <v/>
      </c>
    </row>
    <row r="74" spans="1:13" x14ac:dyDescent="0.25">
      <c r="A74" s="4"/>
      <c r="B74" s="6"/>
      <c r="C74" s="4"/>
      <c r="D74" s="4"/>
      <c r="E74" s="7"/>
      <c r="F74" s="7"/>
      <c r="G74" s="4"/>
      <c r="H74" s="5"/>
      <c r="I74" t="str">
        <f>IF(H74="","",IFERROR(VLOOKUP(H74,Categories!$A$6:$B$35,2,FALSE),"UNMAPPED"))</f>
        <v/>
      </c>
      <c r="J74" s="4"/>
      <c r="K74" s="5"/>
      <c r="L74" s="6"/>
      <c r="M74" t="str">
        <f>IF(COUNTA(A74:H74,J74:L74)=0,"",IF(OR(A74="",COUNTIF($A$6:$A$205,A74)&lt;&gt;1,COUNTIF('Source Rows'!$A$6:$A$205,A74)&lt;&gt;1,COUNTIFS('Source Rows'!$A$6:$A$205,A74,'Source Rows'!$B$6:$B$205,B74,'Source Rows'!$C$6:$C$205,C74,'Source Rows'!$D$6:$D$205,D74,'Source Rows'!$E$6:$E$205,E74,'Source Rows'!$F$6:$F$205,F74,'Source Rows'!$G$6:$G$205,G74)&lt;&gt;1,NOT(ISNUMBER(B74)),C74="",D74="",G74="",COUNT(E74:F74)&lt;&gt;COUNTA(E74:F74),E74&lt;0,F74&lt;0,AND(E74&gt;0,F74&gt;0),SUM(E74:F74)=0,COUNTIF(Categories!$A$6:$A$35,H74)&lt;&gt;1,AND(I74&lt;&gt;"Income",I74&lt;&gt;"Expense",I74&lt;&gt;"Transfer",I74&lt;&gt;"Other"),AND(I74="Transfer",J74=""),AND(K74&lt;&gt;"Cleared",K74&lt;&gt;"Pending"),AND(K74="Cleared",OR(NOT(ISNUMBER(L74)),L74&lt;B74)),AND(K74="Pending",L74&lt;&gt;"")),"REVIEW INPUT","OK"))</f>
        <v/>
      </c>
    </row>
    <row r="75" spans="1:13" x14ac:dyDescent="0.25">
      <c r="A75" s="4"/>
      <c r="B75" s="6"/>
      <c r="C75" s="4"/>
      <c r="D75" s="4"/>
      <c r="E75" s="7"/>
      <c r="F75" s="7"/>
      <c r="G75" s="4"/>
      <c r="H75" s="5"/>
      <c r="I75" t="str">
        <f>IF(H75="","",IFERROR(VLOOKUP(H75,Categories!$A$6:$B$35,2,FALSE),"UNMAPPED"))</f>
        <v/>
      </c>
      <c r="J75" s="4"/>
      <c r="K75" s="5"/>
      <c r="L75" s="6"/>
      <c r="M75" t="str">
        <f>IF(COUNTA(A75:H75,J75:L75)=0,"",IF(OR(A75="",COUNTIF($A$6:$A$205,A75)&lt;&gt;1,COUNTIF('Source Rows'!$A$6:$A$205,A75)&lt;&gt;1,COUNTIFS('Source Rows'!$A$6:$A$205,A75,'Source Rows'!$B$6:$B$205,B75,'Source Rows'!$C$6:$C$205,C75,'Source Rows'!$D$6:$D$205,D75,'Source Rows'!$E$6:$E$205,E75,'Source Rows'!$F$6:$F$205,F75,'Source Rows'!$G$6:$G$205,G75)&lt;&gt;1,NOT(ISNUMBER(B75)),C75="",D75="",G75="",COUNT(E75:F75)&lt;&gt;COUNTA(E75:F75),E75&lt;0,F75&lt;0,AND(E75&gt;0,F75&gt;0),SUM(E75:F75)=0,COUNTIF(Categories!$A$6:$A$35,H75)&lt;&gt;1,AND(I75&lt;&gt;"Income",I75&lt;&gt;"Expense",I75&lt;&gt;"Transfer",I75&lt;&gt;"Other"),AND(I75="Transfer",J75=""),AND(K75&lt;&gt;"Cleared",K75&lt;&gt;"Pending"),AND(K75="Cleared",OR(NOT(ISNUMBER(L75)),L75&lt;B75)),AND(K75="Pending",L75&lt;&gt;"")),"REVIEW INPUT","OK"))</f>
        <v/>
      </c>
    </row>
    <row r="76" spans="1:13" x14ac:dyDescent="0.25">
      <c r="A76" s="4"/>
      <c r="B76" s="6"/>
      <c r="C76" s="4"/>
      <c r="D76" s="4"/>
      <c r="E76" s="7"/>
      <c r="F76" s="7"/>
      <c r="G76" s="4"/>
      <c r="H76" s="5"/>
      <c r="I76" t="str">
        <f>IF(H76="","",IFERROR(VLOOKUP(H76,Categories!$A$6:$B$35,2,FALSE),"UNMAPPED"))</f>
        <v/>
      </c>
      <c r="J76" s="4"/>
      <c r="K76" s="5"/>
      <c r="L76" s="6"/>
      <c r="M76" t="str">
        <f>IF(COUNTA(A76:H76,J76:L76)=0,"",IF(OR(A76="",COUNTIF($A$6:$A$205,A76)&lt;&gt;1,COUNTIF('Source Rows'!$A$6:$A$205,A76)&lt;&gt;1,COUNTIFS('Source Rows'!$A$6:$A$205,A76,'Source Rows'!$B$6:$B$205,B76,'Source Rows'!$C$6:$C$205,C76,'Source Rows'!$D$6:$D$205,D76,'Source Rows'!$E$6:$E$205,E76,'Source Rows'!$F$6:$F$205,F76,'Source Rows'!$G$6:$G$205,G76)&lt;&gt;1,NOT(ISNUMBER(B76)),C76="",D76="",G76="",COUNT(E76:F76)&lt;&gt;COUNTA(E76:F76),E76&lt;0,F76&lt;0,AND(E76&gt;0,F76&gt;0),SUM(E76:F76)=0,COUNTIF(Categories!$A$6:$A$35,H76)&lt;&gt;1,AND(I76&lt;&gt;"Income",I76&lt;&gt;"Expense",I76&lt;&gt;"Transfer",I76&lt;&gt;"Other"),AND(I76="Transfer",J76=""),AND(K76&lt;&gt;"Cleared",K76&lt;&gt;"Pending"),AND(K76="Cleared",OR(NOT(ISNUMBER(L76)),L76&lt;B76)),AND(K76="Pending",L76&lt;&gt;"")),"REVIEW INPUT","OK"))</f>
        <v/>
      </c>
    </row>
    <row r="77" spans="1:13" x14ac:dyDescent="0.25">
      <c r="A77" s="4"/>
      <c r="B77" s="6"/>
      <c r="C77" s="4"/>
      <c r="D77" s="4"/>
      <c r="E77" s="7"/>
      <c r="F77" s="7"/>
      <c r="G77" s="4"/>
      <c r="H77" s="5"/>
      <c r="I77" t="str">
        <f>IF(H77="","",IFERROR(VLOOKUP(H77,Categories!$A$6:$B$35,2,FALSE),"UNMAPPED"))</f>
        <v/>
      </c>
      <c r="J77" s="4"/>
      <c r="K77" s="5"/>
      <c r="L77" s="6"/>
      <c r="M77" t="str">
        <f>IF(COUNTA(A77:H77,J77:L77)=0,"",IF(OR(A77="",COUNTIF($A$6:$A$205,A77)&lt;&gt;1,COUNTIF('Source Rows'!$A$6:$A$205,A77)&lt;&gt;1,COUNTIFS('Source Rows'!$A$6:$A$205,A77,'Source Rows'!$B$6:$B$205,B77,'Source Rows'!$C$6:$C$205,C77,'Source Rows'!$D$6:$D$205,D77,'Source Rows'!$E$6:$E$205,E77,'Source Rows'!$F$6:$F$205,F77,'Source Rows'!$G$6:$G$205,G77)&lt;&gt;1,NOT(ISNUMBER(B77)),C77="",D77="",G77="",COUNT(E77:F77)&lt;&gt;COUNTA(E77:F77),E77&lt;0,F77&lt;0,AND(E77&gt;0,F77&gt;0),SUM(E77:F77)=0,COUNTIF(Categories!$A$6:$A$35,H77)&lt;&gt;1,AND(I77&lt;&gt;"Income",I77&lt;&gt;"Expense",I77&lt;&gt;"Transfer",I77&lt;&gt;"Other"),AND(I77="Transfer",J77=""),AND(K77&lt;&gt;"Cleared",K77&lt;&gt;"Pending"),AND(K77="Cleared",OR(NOT(ISNUMBER(L77)),L77&lt;B77)),AND(K77="Pending",L77&lt;&gt;"")),"REVIEW INPUT","OK"))</f>
        <v/>
      </c>
    </row>
    <row r="78" spans="1:13" x14ac:dyDescent="0.25">
      <c r="A78" s="4"/>
      <c r="B78" s="6"/>
      <c r="C78" s="4"/>
      <c r="D78" s="4"/>
      <c r="E78" s="7"/>
      <c r="F78" s="7"/>
      <c r="G78" s="4"/>
      <c r="H78" s="5"/>
      <c r="I78" t="str">
        <f>IF(H78="","",IFERROR(VLOOKUP(H78,Categories!$A$6:$B$35,2,FALSE),"UNMAPPED"))</f>
        <v/>
      </c>
      <c r="J78" s="4"/>
      <c r="K78" s="5"/>
      <c r="L78" s="6"/>
      <c r="M78" t="str">
        <f>IF(COUNTA(A78:H78,J78:L78)=0,"",IF(OR(A78="",COUNTIF($A$6:$A$205,A78)&lt;&gt;1,COUNTIF('Source Rows'!$A$6:$A$205,A78)&lt;&gt;1,COUNTIFS('Source Rows'!$A$6:$A$205,A78,'Source Rows'!$B$6:$B$205,B78,'Source Rows'!$C$6:$C$205,C78,'Source Rows'!$D$6:$D$205,D78,'Source Rows'!$E$6:$E$205,E78,'Source Rows'!$F$6:$F$205,F78,'Source Rows'!$G$6:$G$205,G78)&lt;&gt;1,NOT(ISNUMBER(B78)),C78="",D78="",G78="",COUNT(E78:F78)&lt;&gt;COUNTA(E78:F78),E78&lt;0,F78&lt;0,AND(E78&gt;0,F78&gt;0),SUM(E78:F78)=0,COUNTIF(Categories!$A$6:$A$35,H78)&lt;&gt;1,AND(I78&lt;&gt;"Income",I78&lt;&gt;"Expense",I78&lt;&gt;"Transfer",I78&lt;&gt;"Other"),AND(I78="Transfer",J78=""),AND(K78&lt;&gt;"Cleared",K78&lt;&gt;"Pending"),AND(K78="Cleared",OR(NOT(ISNUMBER(L78)),L78&lt;B78)),AND(K78="Pending",L78&lt;&gt;"")),"REVIEW INPUT","OK"))</f>
        <v/>
      </c>
    </row>
    <row r="79" spans="1:13" x14ac:dyDescent="0.25">
      <c r="A79" s="4"/>
      <c r="B79" s="6"/>
      <c r="C79" s="4"/>
      <c r="D79" s="4"/>
      <c r="E79" s="7"/>
      <c r="F79" s="7"/>
      <c r="G79" s="4"/>
      <c r="H79" s="5"/>
      <c r="I79" t="str">
        <f>IF(H79="","",IFERROR(VLOOKUP(H79,Categories!$A$6:$B$35,2,FALSE),"UNMAPPED"))</f>
        <v/>
      </c>
      <c r="J79" s="4"/>
      <c r="K79" s="5"/>
      <c r="L79" s="6"/>
      <c r="M79" t="str">
        <f>IF(COUNTA(A79:H79,J79:L79)=0,"",IF(OR(A79="",COUNTIF($A$6:$A$205,A79)&lt;&gt;1,COUNTIF('Source Rows'!$A$6:$A$205,A79)&lt;&gt;1,COUNTIFS('Source Rows'!$A$6:$A$205,A79,'Source Rows'!$B$6:$B$205,B79,'Source Rows'!$C$6:$C$205,C79,'Source Rows'!$D$6:$D$205,D79,'Source Rows'!$E$6:$E$205,E79,'Source Rows'!$F$6:$F$205,F79,'Source Rows'!$G$6:$G$205,G79)&lt;&gt;1,NOT(ISNUMBER(B79)),C79="",D79="",G79="",COUNT(E79:F79)&lt;&gt;COUNTA(E79:F79),E79&lt;0,F79&lt;0,AND(E79&gt;0,F79&gt;0),SUM(E79:F79)=0,COUNTIF(Categories!$A$6:$A$35,H79)&lt;&gt;1,AND(I79&lt;&gt;"Income",I79&lt;&gt;"Expense",I79&lt;&gt;"Transfer",I79&lt;&gt;"Other"),AND(I79="Transfer",J79=""),AND(K79&lt;&gt;"Cleared",K79&lt;&gt;"Pending"),AND(K79="Cleared",OR(NOT(ISNUMBER(L79)),L79&lt;B79)),AND(K79="Pending",L79&lt;&gt;"")),"REVIEW INPUT","OK"))</f>
        <v/>
      </c>
    </row>
    <row r="80" spans="1:13" x14ac:dyDescent="0.25">
      <c r="A80" s="4"/>
      <c r="B80" s="6"/>
      <c r="C80" s="4"/>
      <c r="D80" s="4"/>
      <c r="E80" s="7"/>
      <c r="F80" s="7"/>
      <c r="G80" s="4"/>
      <c r="H80" s="5"/>
      <c r="I80" t="str">
        <f>IF(H80="","",IFERROR(VLOOKUP(H80,Categories!$A$6:$B$35,2,FALSE),"UNMAPPED"))</f>
        <v/>
      </c>
      <c r="J80" s="4"/>
      <c r="K80" s="5"/>
      <c r="L80" s="6"/>
      <c r="M80" t="str">
        <f>IF(COUNTA(A80:H80,J80:L80)=0,"",IF(OR(A80="",COUNTIF($A$6:$A$205,A80)&lt;&gt;1,COUNTIF('Source Rows'!$A$6:$A$205,A80)&lt;&gt;1,COUNTIFS('Source Rows'!$A$6:$A$205,A80,'Source Rows'!$B$6:$B$205,B80,'Source Rows'!$C$6:$C$205,C80,'Source Rows'!$D$6:$D$205,D80,'Source Rows'!$E$6:$E$205,E80,'Source Rows'!$F$6:$F$205,F80,'Source Rows'!$G$6:$G$205,G80)&lt;&gt;1,NOT(ISNUMBER(B80)),C80="",D80="",G80="",COUNT(E80:F80)&lt;&gt;COUNTA(E80:F80),E80&lt;0,F80&lt;0,AND(E80&gt;0,F80&gt;0),SUM(E80:F80)=0,COUNTIF(Categories!$A$6:$A$35,H80)&lt;&gt;1,AND(I80&lt;&gt;"Income",I80&lt;&gt;"Expense",I80&lt;&gt;"Transfer",I80&lt;&gt;"Other"),AND(I80="Transfer",J80=""),AND(K80&lt;&gt;"Cleared",K80&lt;&gt;"Pending"),AND(K80="Cleared",OR(NOT(ISNUMBER(L80)),L80&lt;B80)),AND(K80="Pending",L80&lt;&gt;"")),"REVIEW INPUT","OK"))</f>
        <v/>
      </c>
    </row>
    <row r="81" spans="1:13" x14ac:dyDescent="0.25">
      <c r="A81" s="4"/>
      <c r="B81" s="6"/>
      <c r="C81" s="4"/>
      <c r="D81" s="4"/>
      <c r="E81" s="7"/>
      <c r="F81" s="7"/>
      <c r="G81" s="4"/>
      <c r="H81" s="5"/>
      <c r="I81" t="str">
        <f>IF(H81="","",IFERROR(VLOOKUP(H81,Categories!$A$6:$B$35,2,FALSE),"UNMAPPED"))</f>
        <v/>
      </c>
      <c r="J81" s="4"/>
      <c r="K81" s="5"/>
      <c r="L81" s="6"/>
      <c r="M81" t="str">
        <f>IF(COUNTA(A81:H81,J81:L81)=0,"",IF(OR(A81="",COUNTIF($A$6:$A$205,A81)&lt;&gt;1,COUNTIF('Source Rows'!$A$6:$A$205,A81)&lt;&gt;1,COUNTIFS('Source Rows'!$A$6:$A$205,A81,'Source Rows'!$B$6:$B$205,B81,'Source Rows'!$C$6:$C$205,C81,'Source Rows'!$D$6:$D$205,D81,'Source Rows'!$E$6:$E$205,E81,'Source Rows'!$F$6:$F$205,F81,'Source Rows'!$G$6:$G$205,G81)&lt;&gt;1,NOT(ISNUMBER(B81)),C81="",D81="",G81="",COUNT(E81:F81)&lt;&gt;COUNTA(E81:F81),E81&lt;0,F81&lt;0,AND(E81&gt;0,F81&gt;0),SUM(E81:F81)=0,COUNTIF(Categories!$A$6:$A$35,H81)&lt;&gt;1,AND(I81&lt;&gt;"Income",I81&lt;&gt;"Expense",I81&lt;&gt;"Transfer",I81&lt;&gt;"Other"),AND(I81="Transfer",J81=""),AND(K81&lt;&gt;"Cleared",K81&lt;&gt;"Pending"),AND(K81="Cleared",OR(NOT(ISNUMBER(L81)),L81&lt;B81)),AND(K81="Pending",L81&lt;&gt;"")),"REVIEW INPUT","OK"))</f>
        <v/>
      </c>
    </row>
    <row r="82" spans="1:13" x14ac:dyDescent="0.25">
      <c r="A82" s="4"/>
      <c r="B82" s="6"/>
      <c r="C82" s="4"/>
      <c r="D82" s="4"/>
      <c r="E82" s="7"/>
      <c r="F82" s="7"/>
      <c r="G82" s="4"/>
      <c r="H82" s="5"/>
      <c r="I82" t="str">
        <f>IF(H82="","",IFERROR(VLOOKUP(H82,Categories!$A$6:$B$35,2,FALSE),"UNMAPPED"))</f>
        <v/>
      </c>
      <c r="J82" s="4"/>
      <c r="K82" s="5"/>
      <c r="L82" s="6"/>
      <c r="M82" t="str">
        <f>IF(COUNTA(A82:H82,J82:L82)=0,"",IF(OR(A82="",COUNTIF($A$6:$A$205,A82)&lt;&gt;1,COUNTIF('Source Rows'!$A$6:$A$205,A82)&lt;&gt;1,COUNTIFS('Source Rows'!$A$6:$A$205,A82,'Source Rows'!$B$6:$B$205,B82,'Source Rows'!$C$6:$C$205,C82,'Source Rows'!$D$6:$D$205,D82,'Source Rows'!$E$6:$E$205,E82,'Source Rows'!$F$6:$F$205,F82,'Source Rows'!$G$6:$G$205,G82)&lt;&gt;1,NOT(ISNUMBER(B82)),C82="",D82="",G82="",COUNT(E82:F82)&lt;&gt;COUNTA(E82:F82),E82&lt;0,F82&lt;0,AND(E82&gt;0,F82&gt;0),SUM(E82:F82)=0,COUNTIF(Categories!$A$6:$A$35,H82)&lt;&gt;1,AND(I82&lt;&gt;"Income",I82&lt;&gt;"Expense",I82&lt;&gt;"Transfer",I82&lt;&gt;"Other"),AND(I82="Transfer",J82=""),AND(K82&lt;&gt;"Cleared",K82&lt;&gt;"Pending"),AND(K82="Cleared",OR(NOT(ISNUMBER(L82)),L82&lt;B82)),AND(K82="Pending",L82&lt;&gt;"")),"REVIEW INPUT","OK"))</f>
        <v/>
      </c>
    </row>
    <row r="83" spans="1:13" x14ac:dyDescent="0.25">
      <c r="A83" s="4"/>
      <c r="B83" s="6"/>
      <c r="C83" s="4"/>
      <c r="D83" s="4"/>
      <c r="E83" s="7"/>
      <c r="F83" s="7"/>
      <c r="G83" s="4"/>
      <c r="H83" s="5"/>
      <c r="I83" t="str">
        <f>IF(H83="","",IFERROR(VLOOKUP(H83,Categories!$A$6:$B$35,2,FALSE),"UNMAPPED"))</f>
        <v/>
      </c>
      <c r="J83" s="4"/>
      <c r="K83" s="5"/>
      <c r="L83" s="6"/>
      <c r="M83" t="str">
        <f>IF(COUNTA(A83:H83,J83:L83)=0,"",IF(OR(A83="",COUNTIF($A$6:$A$205,A83)&lt;&gt;1,COUNTIF('Source Rows'!$A$6:$A$205,A83)&lt;&gt;1,COUNTIFS('Source Rows'!$A$6:$A$205,A83,'Source Rows'!$B$6:$B$205,B83,'Source Rows'!$C$6:$C$205,C83,'Source Rows'!$D$6:$D$205,D83,'Source Rows'!$E$6:$E$205,E83,'Source Rows'!$F$6:$F$205,F83,'Source Rows'!$G$6:$G$205,G83)&lt;&gt;1,NOT(ISNUMBER(B83)),C83="",D83="",G83="",COUNT(E83:F83)&lt;&gt;COUNTA(E83:F83),E83&lt;0,F83&lt;0,AND(E83&gt;0,F83&gt;0),SUM(E83:F83)=0,COUNTIF(Categories!$A$6:$A$35,H83)&lt;&gt;1,AND(I83&lt;&gt;"Income",I83&lt;&gt;"Expense",I83&lt;&gt;"Transfer",I83&lt;&gt;"Other"),AND(I83="Transfer",J83=""),AND(K83&lt;&gt;"Cleared",K83&lt;&gt;"Pending"),AND(K83="Cleared",OR(NOT(ISNUMBER(L83)),L83&lt;B83)),AND(K83="Pending",L83&lt;&gt;"")),"REVIEW INPUT","OK"))</f>
        <v/>
      </c>
    </row>
    <row r="84" spans="1:13" x14ac:dyDescent="0.25">
      <c r="A84" s="4"/>
      <c r="B84" s="6"/>
      <c r="C84" s="4"/>
      <c r="D84" s="4"/>
      <c r="E84" s="7"/>
      <c r="F84" s="7"/>
      <c r="G84" s="4"/>
      <c r="H84" s="5"/>
      <c r="I84" t="str">
        <f>IF(H84="","",IFERROR(VLOOKUP(H84,Categories!$A$6:$B$35,2,FALSE),"UNMAPPED"))</f>
        <v/>
      </c>
      <c r="J84" s="4"/>
      <c r="K84" s="5"/>
      <c r="L84" s="6"/>
      <c r="M84" t="str">
        <f>IF(COUNTA(A84:H84,J84:L84)=0,"",IF(OR(A84="",COUNTIF($A$6:$A$205,A84)&lt;&gt;1,COUNTIF('Source Rows'!$A$6:$A$205,A84)&lt;&gt;1,COUNTIFS('Source Rows'!$A$6:$A$205,A84,'Source Rows'!$B$6:$B$205,B84,'Source Rows'!$C$6:$C$205,C84,'Source Rows'!$D$6:$D$205,D84,'Source Rows'!$E$6:$E$205,E84,'Source Rows'!$F$6:$F$205,F84,'Source Rows'!$G$6:$G$205,G84)&lt;&gt;1,NOT(ISNUMBER(B84)),C84="",D84="",G84="",COUNT(E84:F84)&lt;&gt;COUNTA(E84:F84),E84&lt;0,F84&lt;0,AND(E84&gt;0,F84&gt;0),SUM(E84:F84)=0,COUNTIF(Categories!$A$6:$A$35,H84)&lt;&gt;1,AND(I84&lt;&gt;"Income",I84&lt;&gt;"Expense",I84&lt;&gt;"Transfer",I84&lt;&gt;"Other"),AND(I84="Transfer",J84=""),AND(K84&lt;&gt;"Cleared",K84&lt;&gt;"Pending"),AND(K84="Cleared",OR(NOT(ISNUMBER(L84)),L84&lt;B84)),AND(K84="Pending",L84&lt;&gt;"")),"REVIEW INPUT","OK"))</f>
        <v/>
      </c>
    </row>
    <row r="85" spans="1:13" x14ac:dyDescent="0.25">
      <c r="A85" s="4"/>
      <c r="B85" s="6"/>
      <c r="C85" s="4"/>
      <c r="D85" s="4"/>
      <c r="E85" s="7"/>
      <c r="F85" s="7"/>
      <c r="G85" s="4"/>
      <c r="H85" s="5"/>
      <c r="I85" t="str">
        <f>IF(H85="","",IFERROR(VLOOKUP(H85,Categories!$A$6:$B$35,2,FALSE),"UNMAPPED"))</f>
        <v/>
      </c>
      <c r="J85" s="4"/>
      <c r="K85" s="5"/>
      <c r="L85" s="6"/>
      <c r="M85" t="str">
        <f>IF(COUNTA(A85:H85,J85:L85)=0,"",IF(OR(A85="",COUNTIF($A$6:$A$205,A85)&lt;&gt;1,COUNTIF('Source Rows'!$A$6:$A$205,A85)&lt;&gt;1,COUNTIFS('Source Rows'!$A$6:$A$205,A85,'Source Rows'!$B$6:$B$205,B85,'Source Rows'!$C$6:$C$205,C85,'Source Rows'!$D$6:$D$205,D85,'Source Rows'!$E$6:$E$205,E85,'Source Rows'!$F$6:$F$205,F85,'Source Rows'!$G$6:$G$205,G85)&lt;&gt;1,NOT(ISNUMBER(B85)),C85="",D85="",G85="",COUNT(E85:F85)&lt;&gt;COUNTA(E85:F85),E85&lt;0,F85&lt;0,AND(E85&gt;0,F85&gt;0),SUM(E85:F85)=0,COUNTIF(Categories!$A$6:$A$35,H85)&lt;&gt;1,AND(I85&lt;&gt;"Income",I85&lt;&gt;"Expense",I85&lt;&gt;"Transfer",I85&lt;&gt;"Other"),AND(I85="Transfer",J85=""),AND(K85&lt;&gt;"Cleared",K85&lt;&gt;"Pending"),AND(K85="Cleared",OR(NOT(ISNUMBER(L85)),L85&lt;B85)),AND(K85="Pending",L85&lt;&gt;"")),"REVIEW INPUT","OK"))</f>
        <v/>
      </c>
    </row>
    <row r="86" spans="1:13" x14ac:dyDescent="0.25">
      <c r="A86" s="4"/>
      <c r="B86" s="6"/>
      <c r="C86" s="4"/>
      <c r="D86" s="4"/>
      <c r="E86" s="7"/>
      <c r="F86" s="7"/>
      <c r="G86" s="4"/>
      <c r="H86" s="5"/>
      <c r="I86" t="str">
        <f>IF(H86="","",IFERROR(VLOOKUP(H86,Categories!$A$6:$B$35,2,FALSE),"UNMAPPED"))</f>
        <v/>
      </c>
      <c r="J86" s="4"/>
      <c r="K86" s="5"/>
      <c r="L86" s="6"/>
      <c r="M86" t="str">
        <f>IF(COUNTA(A86:H86,J86:L86)=0,"",IF(OR(A86="",COUNTIF($A$6:$A$205,A86)&lt;&gt;1,COUNTIF('Source Rows'!$A$6:$A$205,A86)&lt;&gt;1,COUNTIFS('Source Rows'!$A$6:$A$205,A86,'Source Rows'!$B$6:$B$205,B86,'Source Rows'!$C$6:$C$205,C86,'Source Rows'!$D$6:$D$205,D86,'Source Rows'!$E$6:$E$205,E86,'Source Rows'!$F$6:$F$205,F86,'Source Rows'!$G$6:$G$205,G86)&lt;&gt;1,NOT(ISNUMBER(B86)),C86="",D86="",G86="",COUNT(E86:F86)&lt;&gt;COUNTA(E86:F86),E86&lt;0,F86&lt;0,AND(E86&gt;0,F86&gt;0),SUM(E86:F86)=0,COUNTIF(Categories!$A$6:$A$35,H86)&lt;&gt;1,AND(I86&lt;&gt;"Income",I86&lt;&gt;"Expense",I86&lt;&gt;"Transfer",I86&lt;&gt;"Other"),AND(I86="Transfer",J86=""),AND(K86&lt;&gt;"Cleared",K86&lt;&gt;"Pending"),AND(K86="Cleared",OR(NOT(ISNUMBER(L86)),L86&lt;B86)),AND(K86="Pending",L86&lt;&gt;"")),"REVIEW INPUT","OK"))</f>
        <v/>
      </c>
    </row>
    <row r="87" spans="1:13" x14ac:dyDescent="0.25">
      <c r="A87" s="4"/>
      <c r="B87" s="6"/>
      <c r="C87" s="4"/>
      <c r="D87" s="4"/>
      <c r="E87" s="7"/>
      <c r="F87" s="7"/>
      <c r="G87" s="4"/>
      <c r="H87" s="5"/>
      <c r="I87" t="str">
        <f>IF(H87="","",IFERROR(VLOOKUP(H87,Categories!$A$6:$B$35,2,FALSE),"UNMAPPED"))</f>
        <v/>
      </c>
      <c r="J87" s="4"/>
      <c r="K87" s="5"/>
      <c r="L87" s="6"/>
      <c r="M87" t="str">
        <f>IF(COUNTA(A87:H87,J87:L87)=0,"",IF(OR(A87="",COUNTIF($A$6:$A$205,A87)&lt;&gt;1,COUNTIF('Source Rows'!$A$6:$A$205,A87)&lt;&gt;1,COUNTIFS('Source Rows'!$A$6:$A$205,A87,'Source Rows'!$B$6:$B$205,B87,'Source Rows'!$C$6:$C$205,C87,'Source Rows'!$D$6:$D$205,D87,'Source Rows'!$E$6:$E$205,E87,'Source Rows'!$F$6:$F$205,F87,'Source Rows'!$G$6:$G$205,G87)&lt;&gt;1,NOT(ISNUMBER(B87)),C87="",D87="",G87="",COUNT(E87:F87)&lt;&gt;COUNTA(E87:F87),E87&lt;0,F87&lt;0,AND(E87&gt;0,F87&gt;0),SUM(E87:F87)=0,COUNTIF(Categories!$A$6:$A$35,H87)&lt;&gt;1,AND(I87&lt;&gt;"Income",I87&lt;&gt;"Expense",I87&lt;&gt;"Transfer",I87&lt;&gt;"Other"),AND(I87="Transfer",J87=""),AND(K87&lt;&gt;"Cleared",K87&lt;&gt;"Pending"),AND(K87="Cleared",OR(NOT(ISNUMBER(L87)),L87&lt;B87)),AND(K87="Pending",L87&lt;&gt;"")),"REVIEW INPUT","OK"))</f>
        <v/>
      </c>
    </row>
    <row r="88" spans="1:13" x14ac:dyDescent="0.25">
      <c r="A88" s="4"/>
      <c r="B88" s="6"/>
      <c r="C88" s="4"/>
      <c r="D88" s="4"/>
      <c r="E88" s="7"/>
      <c r="F88" s="7"/>
      <c r="G88" s="4"/>
      <c r="H88" s="5"/>
      <c r="I88" t="str">
        <f>IF(H88="","",IFERROR(VLOOKUP(H88,Categories!$A$6:$B$35,2,FALSE),"UNMAPPED"))</f>
        <v/>
      </c>
      <c r="J88" s="4"/>
      <c r="K88" s="5"/>
      <c r="L88" s="6"/>
      <c r="M88" t="str">
        <f>IF(COUNTA(A88:H88,J88:L88)=0,"",IF(OR(A88="",COUNTIF($A$6:$A$205,A88)&lt;&gt;1,COUNTIF('Source Rows'!$A$6:$A$205,A88)&lt;&gt;1,COUNTIFS('Source Rows'!$A$6:$A$205,A88,'Source Rows'!$B$6:$B$205,B88,'Source Rows'!$C$6:$C$205,C88,'Source Rows'!$D$6:$D$205,D88,'Source Rows'!$E$6:$E$205,E88,'Source Rows'!$F$6:$F$205,F88,'Source Rows'!$G$6:$G$205,G88)&lt;&gt;1,NOT(ISNUMBER(B88)),C88="",D88="",G88="",COUNT(E88:F88)&lt;&gt;COUNTA(E88:F88),E88&lt;0,F88&lt;0,AND(E88&gt;0,F88&gt;0),SUM(E88:F88)=0,COUNTIF(Categories!$A$6:$A$35,H88)&lt;&gt;1,AND(I88&lt;&gt;"Income",I88&lt;&gt;"Expense",I88&lt;&gt;"Transfer",I88&lt;&gt;"Other"),AND(I88="Transfer",J88=""),AND(K88&lt;&gt;"Cleared",K88&lt;&gt;"Pending"),AND(K88="Cleared",OR(NOT(ISNUMBER(L88)),L88&lt;B88)),AND(K88="Pending",L88&lt;&gt;"")),"REVIEW INPUT","OK"))</f>
        <v/>
      </c>
    </row>
    <row r="89" spans="1:13" x14ac:dyDescent="0.25">
      <c r="A89" s="4"/>
      <c r="B89" s="6"/>
      <c r="C89" s="4"/>
      <c r="D89" s="4"/>
      <c r="E89" s="7"/>
      <c r="F89" s="7"/>
      <c r="G89" s="4"/>
      <c r="H89" s="5"/>
      <c r="I89" t="str">
        <f>IF(H89="","",IFERROR(VLOOKUP(H89,Categories!$A$6:$B$35,2,FALSE),"UNMAPPED"))</f>
        <v/>
      </c>
      <c r="J89" s="4"/>
      <c r="K89" s="5"/>
      <c r="L89" s="6"/>
      <c r="M89" t="str">
        <f>IF(COUNTA(A89:H89,J89:L89)=0,"",IF(OR(A89="",COUNTIF($A$6:$A$205,A89)&lt;&gt;1,COUNTIF('Source Rows'!$A$6:$A$205,A89)&lt;&gt;1,COUNTIFS('Source Rows'!$A$6:$A$205,A89,'Source Rows'!$B$6:$B$205,B89,'Source Rows'!$C$6:$C$205,C89,'Source Rows'!$D$6:$D$205,D89,'Source Rows'!$E$6:$E$205,E89,'Source Rows'!$F$6:$F$205,F89,'Source Rows'!$G$6:$G$205,G89)&lt;&gt;1,NOT(ISNUMBER(B89)),C89="",D89="",G89="",COUNT(E89:F89)&lt;&gt;COUNTA(E89:F89),E89&lt;0,F89&lt;0,AND(E89&gt;0,F89&gt;0),SUM(E89:F89)=0,COUNTIF(Categories!$A$6:$A$35,H89)&lt;&gt;1,AND(I89&lt;&gt;"Income",I89&lt;&gt;"Expense",I89&lt;&gt;"Transfer",I89&lt;&gt;"Other"),AND(I89="Transfer",J89=""),AND(K89&lt;&gt;"Cleared",K89&lt;&gt;"Pending"),AND(K89="Cleared",OR(NOT(ISNUMBER(L89)),L89&lt;B89)),AND(K89="Pending",L89&lt;&gt;"")),"REVIEW INPUT","OK"))</f>
        <v/>
      </c>
    </row>
    <row r="90" spans="1:13" x14ac:dyDescent="0.25">
      <c r="A90" s="4"/>
      <c r="B90" s="6"/>
      <c r="C90" s="4"/>
      <c r="D90" s="4"/>
      <c r="E90" s="7"/>
      <c r="F90" s="7"/>
      <c r="G90" s="4"/>
      <c r="H90" s="5"/>
      <c r="I90" t="str">
        <f>IF(H90="","",IFERROR(VLOOKUP(H90,Categories!$A$6:$B$35,2,FALSE),"UNMAPPED"))</f>
        <v/>
      </c>
      <c r="J90" s="4"/>
      <c r="K90" s="5"/>
      <c r="L90" s="6"/>
      <c r="M90" t="str">
        <f>IF(COUNTA(A90:H90,J90:L90)=0,"",IF(OR(A90="",COUNTIF($A$6:$A$205,A90)&lt;&gt;1,COUNTIF('Source Rows'!$A$6:$A$205,A90)&lt;&gt;1,COUNTIFS('Source Rows'!$A$6:$A$205,A90,'Source Rows'!$B$6:$B$205,B90,'Source Rows'!$C$6:$C$205,C90,'Source Rows'!$D$6:$D$205,D90,'Source Rows'!$E$6:$E$205,E90,'Source Rows'!$F$6:$F$205,F90,'Source Rows'!$G$6:$G$205,G90)&lt;&gt;1,NOT(ISNUMBER(B90)),C90="",D90="",G90="",COUNT(E90:F90)&lt;&gt;COUNTA(E90:F90),E90&lt;0,F90&lt;0,AND(E90&gt;0,F90&gt;0),SUM(E90:F90)=0,COUNTIF(Categories!$A$6:$A$35,H90)&lt;&gt;1,AND(I90&lt;&gt;"Income",I90&lt;&gt;"Expense",I90&lt;&gt;"Transfer",I90&lt;&gt;"Other"),AND(I90="Transfer",J90=""),AND(K90&lt;&gt;"Cleared",K90&lt;&gt;"Pending"),AND(K90="Cleared",OR(NOT(ISNUMBER(L90)),L90&lt;B90)),AND(K90="Pending",L90&lt;&gt;"")),"REVIEW INPUT","OK"))</f>
        <v/>
      </c>
    </row>
    <row r="91" spans="1:13" x14ac:dyDescent="0.25">
      <c r="A91" s="4"/>
      <c r="B91" s="6"/>
      <c r="C91" s="4"/>
      <c r="D91" s="4"/>
      <c r="E91" s="7"/>
      <c r="F91" s="7"/>
      <c r="G91" s="4"/>
      <c r="H91" s="5"/>
      <c r="I91" t="str">
        <f>IF(H91="","",IFERROR(VLOOKUP(H91,Categories!$A$6:$B$35,2,FALSE),"UNMAPPED"))</f>
        <v/>
      </c>
      <c r="J91" s="4"/>
      <c r="K91" s="5"/>
      <c r="L91" s="6"/>
      <c r="M91" t="str">
        <f>IF(COUNTA(A91:H91,J91:L91)=0,"",IF(OR(A91="",COUNTIF($A$6:$A$205,A91)&lt;&gt;1,COUNTIF('Source Rows'!$A$6:$A$205,A91)&lt;&gt;1,COUNTIFS('Source Rows'!$A$6:$A$205,A91,'Source Rows'!$B$6:$B$205,B91,'Source Rows'!$C$6:$C$205,C91,'Source Rows'!$D$6:$D$205,D91,'Source Rows'!$E$6:$E$205,E91,'Source Rows'!$F$6:$F$205,F91,'Source Rows'!$G$6:$G$205,G91)&lt;&gt;1,NOT(ISNUMBER(B91)),C91="",D91="",G91="",COUNT(E91:F91)&lt;&gt;COUNTA(E91:F91),E91&lt;0,F91&lt;0,AND(E91&gt;0,F91&gt;0),SUM(E91:F91)=0,COUNTIF(Categories!$A$6:$A$35,H91)&lt;&gt;1,AND(I91&lt;&gt;"Income",I91&lt;&gt;"Expense",I91&lt;&gt;"Transfer",I91&lt;&gt;"Other"),AND(I91="Transfer",J91=""),AND(K91&lt;&gt;"Cleared",K91&lt;&gt;"Pending"),AND(K91="Cleared",OR(NOT(ISNUMBER(L91)),L91&lt;B91)),AND(K91="Pending",L91&lt;&gt;"")),"REVIEW INPUT","OK"))</f>
        <v/>
      </c>
    </row>
    <row r="92" spans="1:13" x14ac:dyDescent="0.25">
      <c r="A92" s="4"/>
      <c r="B92" s="6"/>
      <c r="C92" s="4"/>
      <c r="D92" s="4"/>
      <c r="E92" s="7"/>
      <c r="F92" s="7"/>
      <c r="G92" s="4"/>
      <c r="H92" s="5"/>
      <c r="I92" t="str">
        <f>IF(H92="","",IFERROR(VLOOKUP(H92,Categories!$A$6:$B$35,2,FALSE),"UNMAPPED"))</f>
        <v/>
      </c>
      <c r="J92" s="4"/>
      <c r="K92" s="5"/>
      <c r="L92" s="6"/>
      <c r="M92" t="str">
        <f>IF(COUNTA(A92:H92,J92:L92)=0,"",IF(OR(A92="",COUNTIF($A$6:$A$205,A92)&lt;&gt;1,COUNTIF('Source Rows'!$A$6:$A$205,A92)&lt;&gt;1,COUNTIFS('Source Rows'!$A$6:$A$205,A92,'Source Rows'!$B$6:$B$205,B92,'Source Rows'!$C$6:$C$205,C92,'Source Rows'!$D$6:$D$205,D92,'Source Rows'!$E$6:$E$205,E92,'Source Rows'!$F$6:$F$205,F92,'Source Rows'!$G$6:$G$205,G92)&lt;&gt;1,NOT(ISNUMBER(B92)),C92="",D92="",G92="",COUNT(E92:F92)&lt;&gt;COUNTA(E92:F92),E92&lt;0,F92&lt;0,AND(E92&gt;0,F92&gt;0),SUM(E92:F92)=0,COUNTIF(Categories!$A$6:$A$35,H92)&lt;&gt;1,AND(I92&lt;&gt;"Income",I92&lt;&gt;"Expense",I92&lt;&gt;"Transfer",I92&lt;&gt;"Other"),AND(I92="Transfer",J92=""),AND(K92&lt;&gt;"Cleared",K92&lt;&gt;"Pending"),AND(K92="Cleared",OR(NOT(ISNUMBER(L92)),L92&lt;B92)),AND(K92="Pending",L92&lt;&gt;"")),"REVIEW INPUT","OK"))</f>
        <v/>
      </c>
    </row>
    <row r="93" spans="1:13" x14ac:dyDescent="0.25">
      <c r="A93" s="4"/>
      <c r="B93" s="6"/>
      <c r="C93" s="4"/>
      <c r="D93" s="4"/>
      <c r="E93" s="7"/>
      <c r="F93" s="7"/>
      <c r="G93" s="4"/>
      <c r="H93" s="5"/>
      <c r="I93" t="str">
        <f>IF(H93="","",IFERROR(VLOOKUP(H93,Categories!$A$6:$B$35,2,FALSE),"UNMAPPED"))</f>
        <v/>
      </c>
      <c r="J93" s="4"/>
      <c r="K93" s="5"/>
      <c r="L93" s="6"/>
      <c r="M93" t="str">
        <f>IF(COUNTA(A93:H93,J93:L93)=0,"",IF(OR(A93="",COUNTIF($A$6:$A$205,A93)&lt;&gt;1,COUNTIF('Source Rows'!$A$6:$A$205,A93)&lt;&gt;1,COUNTIFS('Source Rows'!$A$6:$A$205,A93,'Source Rows'!$B$6:$B$205,B93,'Source Rows'!$C$6:$C$205,C93,'Source Rows'!$D$6:$D$205,D93,'Source Rows'!$E$6:$E$205,E93,'Source Rows'!$F$6:$F$205,F93,'Source Rows'!$G$6:$G$205,G93)&lt;&gt;1,NOT(ISNUMBER(B93)),C93="",D93="",G93="",COUNT(E93:F93)&lt;&gt;COUNTA(E93:F93),E93&lt;0,F93&lt;0,AND(E93&gt;0,F93&gt;0),SUM(E93:F93)=0,COUNTIF(Categories!$A$6:$A$35,H93)&lt;&gt;1,AND(I93&lt;&gt;"Income",I93&lt;&gt;"Expense",I93&lt;&gt;"Transfer",I93&lt;&gt;"Other"),AND(I93="Transfer",J93=""),AND(K93&lt;&gt;"Cleared",K93&lt;&gt;"Pending"),AND(K93="Cleared",OR(NOT(ISNUMBER(L93)),L93&lt;B93)),AND(K93="Pending",L93&lt;&gt;"")),"REVIEW INPUT","OK"))</f>
        <v/>
      </c>
    </row>
    <row r="94" spans="1:13" x14ac:dyDescent="0.25">
      <c r="A94" s="4"/>
      <c r="B94" s="6"/>
      <c r="C94" s="4"/>
      <c r="D94" s="4"/>
      <c r="E94" s="7"/>
      <c r="F94" s="7"/>
      <c r="G94" s="4"/>
      <c r="H94" s="5"/>
      <c r="I94" t="str">
        <f>IF(H94="","",IFERROR(VLOOKUP(H94,Categories!$A$6:$B$35,2,FALSE),"UNMAPPED"))</f>
        <v/>
      </c>
      <c r="J94" s="4"/>
      <c r="K94" s="5"/>
      <c r="L94" s="6"/>
      <c r="M94" t="str">
        <f>IF(COUNTA(A94:H94,J94:L94)=0,"",IF(OR(A94="",COUNTIF($A$6:$A$205,A94)&lt;&gt;1,COUNTIF('Source Rows'!$A$6:$A$205,A94)&lt;&gt;1,COUNTIFS('Source Rows'!$A$6:$A$205,A94,'Source Rows'!$B$6:$B$205,B94,'Source Rows'!$C$6:$C$205,C94,'Source Rows'!$D$6:$D$205,D94,'Source Rows'!$E$6:$E$205,E94,'Source Rows'!$F$6:$F$205,F94,'Source Rows'!$G$6:$G$205,G94)&lt;&gt;1,NOT(ISNUMBER(B94)),C94="",D94="",G94="",COUNT(E94:F94)&lt;&gt;COUNTA(E94:F94),E94&lt;0,F94&lt;0,AND(E94&gt;0,F94&gt;0),SUM(E94:F94)=0,COUNTIF(Categories!$A$6:$A$35,H94)&lt;&gt;1,AND(I94&lt;&gt;"Income",I94&lt;&gt;"Expense",I94&lt;&gt;"Transfer",I94&lt;&gt;"Other"),AND(I94="Transfer",J94=""),AND(K94&lt;&gt;"Cleared",K94&lt;&gt;"Pending"),AND(K94="Cleared",OR(NOT(ISNUMBER(L94)),L94&lt;B94)),AND(K94="Pending",L94&lt;&gt;"")),"REVIEW INPUT","OK"))</f>
        <v/>
      </c>
    </row>
    <row r="95" spans="1:13" x14ac:dyDescent="0.25">
      <c r="A95" s="4"/>
      <c r="B95" s="6"/>
      <c r="C95" s="4"/>
      <c r="D95" s="4"/>
      <c r="E95" s="7"/>
      <c r="F95" s="7"/>
      <c r="G95" s="4"/>
      <c r="H95" s="5"/>
      <c r="I95" t="str">
        <f>IF(H95="","",IFERROR(VLOOKUP(H95,Categories!$A$6:$B$35,2,FALSE),"UNMAPPED"))</f>
        <v/>
      </c>
      <c r="J95" s="4"/>
      <c r="K95" s="5"/>
      <c r="L95" s="6"/>
      <c r="M95" t="str">
        <f>IF(COUNTA(A95:H95,J95:L95)=0,"",IF(OR(A95="",COUNTIF($A$6:$A$205,A95)&lt;&gt;1,COUNTIF('Source Rows'!$A$6:$A$205,A95)&lt;&gt;1,COUNTIFS('Source Rows'!$A$6:$A$205,A95,'Source Rows'!$B$6:$B$205,B95,'Source Rows'!$C$6:$C$205,C95,'Source Rows'!$D$6:$D$205,D95,'Source Rows'!$E$6:$E$205,E95,'Source Rows'!$F$6:$F$205,F95,'Source Rows'!$G$6:$G$205,G95)&lt;&gt;1,NOT(ISNUMBER(B95)),C95="",D95="",G95="",COUNT(E95:F95)&lt;&gt;COUNTA(E95:F95),E95&lt;0,F95&lt;0,AND(E95&gt;0,F95&gt;0),SUM(E95:F95)=0,COUNTIF(Categories!$A$6:$A$35,H95)&lt;&gt;1,AND(I95&lt;&gt;"Income",I95&lt;&gt;"Expense",I95&lt;&gt;"Transfer",I95&lt;&gt;"Other"),AND(I95="Transfer",J95=""),AND(K95&lt;&gt;"Cleared",K95&lt;&gt;"Pending"),AND(K95="Cleared",OR(NOT(ISNUMBER(L95)),L95&lt;B95)),AND(K95="Pending",L95&lt;&gt;"")),"REVIEW INPUT","OK"))</f>
        <v/>
      </c>
    </row>
    <row r="96" spans="1:13" x14ac:dyDescent="0.25">
      <c r="A96" s="4"/>
      <c r="B96" s="6"/>
      <c r="C96" s="4"/>
      <c r="D96" s="4"/>
      <c r="E96" s="7"/>
      <c r="F96" s="7"/>
      <c r="G96" s="4"/>
      <c r="H96" s="5"/>
      <c r="I96" t="str">
        <f>IF(H96="","",IFERROR(VLOOKUP(H96,Categories!$A$6:$B$35,2,FALSE),"UNMAPPED"))</f>
        <v/>
      </c>
      <c r="J96" s="4"/>
      <c r="K96" s="5"/>
      <c r="L96" s="6"/>
      <c r="M96" t="str">
        <f>IF(COUNTA(A96:H96,J96:L96)=0,"",IF(OR(A96="",COUNTIF($A$6:$A$205,A96)&lt;&gt;1,COUNTIF('Source Rows'!$A$6:$A$205,A96)&lt;&gt;1,COUNTIFS('Source Rows'!$A$6:$A$205,A96,'Source Rows'!$B$6:$B$205,B96,'Source Rows'!$C$6:$C$205,C96,'Source Rows'!$D$6:$D$205,D96,'Source Rows'!$E$6:$E$205,E96,'Source Rows'!$F$6:$F$205,F96,'Source Rows'!$G$6:$G$205,G96)&lt;&gt;1,NOT(ISNUMBER(B96)),C96="",D96="",G96="",COUNT(E96:F96)&lt;&gt;COUNTA(E96:F96),E96&lt;0,F96&lt;0,AND(E96&gt;0,F96&gt;0),SUM(E96:F96)=0,COUNTIF(Categories!$A$6:$A$35,H96)&lt;&gt;1,AND(I96&lt;&gt;"Income",I96&lt;&gt;"Expense",I96&lt;&gt;"Transfer",I96&lt;&gt;"Other"),AND(I96="Transfer",J96=""),AND(K96&lt;&gt;"Cleared",K96&lt;&gt;"Pending"),AND(K96="Cleared",OR(NOT(ISNUMBER(L96)),L96&lt;B96)),AND(K96="Pending",L96&lt;&gt;"")),"REVIEW INPUT","OK"))</f>
        <v/>
      </c>
    </row>
    <row r="97" spans="1:13" x14ac:dyDescent="0.25">
      <c r="A97" s="4"/>
      <c r="B97" s="6"/>
      <c r="C97" s="4"/>
      <c r="D97" s="4"/>
      <c r="E97" s="7"/>
      <c r="F97" s="7"/>
      <c r="G97" s="4"/>
      <c r="H97" s="5"/>
      <c r="I97" t="str">
        <f>IF(H97="","",IFERROR(VLOOKUP(H97,Categories!$A$6:$B$35,2,FALSE),"UNMAPPED"))</f>
        <v/>
      </c>
      <c r="J97" s="4"/>
      <c r="K97" s="5"/>
      <c r="L97" s="6"/>
      <c r="M97" t="str">
        <f>IF(COUNTA(A97:H97,J97:L97)=0,"",IF(OR(A97="",COUNTIF($A$6:$A$205,A97)&lt;&gt;1,COUNTIF('Source Rows'!$A$6:$A$205,A97)&lt;&gt;1,COUNTIFS('Source Rows'!$A$6:$A$205,A97,'Source Rows'!$B$6:$B$205,B97,'Source Rows'!$C$6:$C$205,C97,'Source Rows'!$D$6:$D$205,D97,'Source Rows'!$E$6:$E$205,E97,'Source Rows'!$F$6:$F$205,F97,'Source Rows'!$G$6:$G$205,G97)&lt;&gt;1,NOT(ISNUMBER(B97)),C97="",D97="",G97="",COUNT(E97:F97)&lt;&gt;COUNTA(E97:F97),E97&lt;0,F97&lt;0,AND(E97&gt;0,F97&gt;0),SUM(E97:F97)=0,COUNTIF(Categories!$A$6:$A$35,H97)&lt;&gt;1,AND(I97&lt;&gt;"Income",I97&lt;&gt;"Expense",I97&lt;&gt;"Transfer",I97&lt;&gt;"Other"),AND(I97="Transfer",J97=""),AND(K97&lt;&gt;"Cleared",K97&lt;&gt;"Pending"),AND(K97="Cleared",OR(NOT(ISNUMBER(L97)),L97&lt;B97)),AND(K97="Pending",L97&lt;&gt;"")),"REVIEW INPUT","OK"))</f>
        <v/>
      </c>
    </row>
    <row r="98" spans="1:13" x14ac:dyDescent="0.25">
      <c r="A98" s="4"/>
      <c r="B98" s="6"/>
      <c r="C98" s="4"/>
      <c r="D98" s="4"/>
      <c r="E98" s="7"/>
      <c r="F98" s="7"/>
      <c r="G98" s="4"/>
      <c r="H98" s="5"/>
      <c r="I98" t="str">
        <f>IF(H98="","",IFERROR(VLOOKUP(H98,Categories!$A$6:$B$35,2,FALSE),"UNMAPPED"))</f>
        <v/>
      </c>
      <c r="J98" s="4"/>
      <c r="K98" s="5"/>
      <c r="L98" s="6"/>
      <c r="M98" t="str">
        <f>IF(COUNTA(A98:H98,J98:L98)=0,"",IF(OR(A98="",COUNTIF($A$6:$A$205,A98)&lt;&gt;1,COUNTIF('Source Rows'!$A$6:$A$205,A98)&lt;&gt;1,COUNTIFS('Source Rows'!$A$6:$A$205,A98,'Source Rows'!$B$6:$B$205,B98,'Source Rows'!$C$6:$C$205,C98,'Source Rows'!$D$6:$D$205,D98,'Source Rows'!$E$6:$E$205,E98,'Source Rows'!$F$6:$F$205,F98,'Source Rows'!$G$6:$G$205,G98)&lt;&gt;1,NOT(ISNUMBER(B98)),C98="",D98="",G98="",COUNT(E98:F98)&lt;&gt;COUNTA(E98:F98),E98&lt;0,F98&lt;0,AND(E98&gt;0,F98&gt;0),SUM(E98:F98)=0,COUNTIF(Categories!$A$6:$A$35,H98)&lt;&gt;1,AND(I98&lt;&gt;"Income",I98&lt;&gt;"Expense",I98&lt;&gt;"Transfer",I98&lt;&gt;"Other"),AND(I98="Transfer",J98=""),AND(K98&lt;&gt;"Cleared",K98&lt;&gt;"Pending"),AND(K98="Cleared",OR(NOT(ISNUMBER(L98)),L98&lt;B98)),AND(K98="Pending",L98&lt;&gt;"")),"REVIEW INPUT","OK"))</f>
        <v/>
      </c>
    </row>
    <row r="99" spans="1:13" x14ac:dyDescent="0.25">
      <c r="A99" s="4"/>
      <c r="B99" s="6"/>
      <c r="C99" s="4"/>
      <c r="D99" s="4"/>
      <c r="E99" s="7"/>
      <c r="F99" s="7"/>
      <c r="G99" s="4"/>
      <c r="H99" s="5"/>
      <c r="I99" t="str">
        <f>IF(H99="","",IFERROR(VLOOKUP(H99,Categories!$A$6:$B$35,2,FALSE),"UNMAPPED"))</f>
        <v/>
      </c>
      <c r="J99" s="4"/>
      <c r="K99" s="5"/>
      <c r="L99" s="6"/>
      <c r="M99" t="str">
        <f>IF(COUNTA(A99:H99,J99:L99)=0,"",IF(OR(A99="",COUNTIF($A$6:$A$205,A99)&lt;&gt;1,COUNTIF('Source Rows'!$A$6:$A$205,A99)&lt;&gt;1,COUNTIFS('Source Rows'!$A$6:$A$205,A99,'Source Rows'!$B$6:$B$205,B99,'Source Rows'!$C$6:$C$205,C99,'Source Rows'!$D$6:$D$205,D99,'Source Rows'!$E$6:$E$205,E99,'Source Rows'!$F$6:$F$205,F99,'Source Rows'!$G$6:$G$205,G99)&lt;&gt;1,NOT(ISNUMBER(B99)),C99="",D99="",G99="",COUNT(E99:F99)&lt;&gt;COUNTA(E99:F99),E99&lt;0,F99&lt;0,AND(E99&gt;0,F99&gt;0),SUM(E99:F99)=0,COUNTIF(Categories!$A$6:$A$35,H99)&lt;&gt;1,AND(I99&lt;&gt;"Income",I99&lt;&gt;"Expense",I99&lt;&gt;"Transfer",I99&lt;&gt;"Other"),AND(I99="Transfer",J99=""),AND(K99&lt;&gt;"Cleared",K99&lt;&gt;"Pending"),AND(K99="Cleared",OR(NOT(ISNUMBER(L99)),L99&lt;B99)),AND(K99="Pending",L99&lt;&gt;"")),"REVIEW INPUT","OK"))</f>
        <v/>
      </c>
    </row>
    <row r="100" spans="1:13" x14ac:dyDescent="0.25">
      <c r="A100" s="4"/>
      <c r="B100" s="6"/>
      <c r="C100" s="4"/>
      <c r="D100" s="4"/>
      <c r="E100" s="7"/>
      <c r="F100" s="7"/>
      <c r="G100" s="4"/>
      <c r="H100" s="5"/>
      <c r="I100" t="str">
        <f>IF(H100="","",IFERROR(VLOOKUP(H100,Categories!$A$6:$B$35,2,FALSE),"UNMAPPED"))</f>
        <v/>
      </c>
      <c r="J100" s="4"/>
      <c r="K100" s="5"/>
      <c r="L100" s="6"/>
      <c r="M100" t="str">
        <f>IF(COUNTA(A100:H100,J100:L100)=0,"",IF(OR(A100="",COUNTIF($A$6:$A$205,A100)&lt;&gt;1,COUNTIF('Source Rows'!$A$6:$A$205,A100)&lt;&gt;1,COUNTIFS('Source Rows'!$A$6:$A$205,A100,'Source Rows'!$B$6:$B$205,B100,'Source Rows'!$C$6:$C$205,C100,'Source Rows'!$D$6:$D$205,D100,'Source Rows'!$E$6:$E$205,E100,'Source Rows'!$F$6:$F$205,F100,'Source Rows'!$G$6:$G$205,G100)&lt;&gt;1,NOT(ISNUMBER(B100)),C100="",D100="",G100="",COUNT(E100:F100)&lt;&gt;COUNTA(E100:F100),E100&lt;0,F100&lt;0,AND(E100&gt;0,F100&gt;0),SUM(E100:F100)=0,COUNTIF(Categories!$A$6:$A$35,H100)&lt;&gt;1,AND(I100&lt;&gt;"Income",I100&lt;&gt;"Expense",I100&lt;&gt;"Transfer",I100&lt;&gt;"Other"),AND(I100="Transfer",J100=""),AND(K100&lt;&gt;"Cleared",K100&lt;&gt;"Pending"),AND(K100="Cleared",OR(NOT(ISNUMBER(L100)),L100&lt;B100)),AND(K100="Pending",L100&lt;&gt;"")),"REVIEW INPUT","OK"))</f>
        <v/>
      </c>
    </row>
    <row r="101" spans="1:13" x14ac:dyDescent="0.25">
      <c r="A101" s="4"/>
      <c r="B101" s="6"/>
      <c r="C101" s="4"/>
      <c r="D101" s="4"/>
      <c r="E101" s="7"/>
      <c r="F101" s="7"/>
      <c r="G101" s="4"/>
      <c r="H101" s="5"/>
      <c r="I101" t="str">
        <f>IF(H101="","",IFERROR(VLOOKUP(H101,Categories!$A$6:$B$35,2,FALSE),"UNMAPPED"))</f>
        <v/>
      </c>
      <c r="J101" s="4"/>
      <c r="K101" s="5"/>
      <c r="L101" s="6"/>
      <c r="M101" t="str">
        <f>IF(COUNTA(A101:H101,J101:L101)=0,"",IF(OR(A101="",COUNTIF($A$6:$A$205,A101)&lt;&gt;1,COUNTIF('Source Rows'!$A$6:$A$205,A101)&lt;&gt;1,COUNTIFS('Source Rows'!$A$6:$A$205,A101,'Source Rows'!$B$6:$B$205,B101,'Source Rows'!$C$6:$C$205,C101,'Source Rows'!$D$6:$D$205,D101,'Source Rows'!$E$6:$E$205,E101,'Source Rows'!$F$6:$F$205,F101,'Source Rows'!$G$6:$G$205,G101)&lt;&gt;1,NOT(ISNUMBER(B101)),C101="",D101="",G101="",COUNT(E101:F101)&lt;&gt;COUNTA(E101:F101),E101&lt;0,F101&lt;0,AND(E101&gt;0,F101&gt;0),SUM(E101:F101)=0,COUNTIF(Categories!$A$6:$A$35,H101)&lt;&gt;1,AND(I101&lt;&gt;"Income",I101&lt;&gt;"Expense",I101&lt;&gt;"Transfer",I101&lt;&gt;"Other"),AND(I101="Transfer",J101=""),AND(K101&lt;&gt;"Cleared",K101&lt;&gt;"Pending"),AND(K101="Cleared",OR(NOT(ISNUMBER(L101)),L101&lt;B101)),AND(K101="Pending",L101&lt;&gt;"")),"REVIEW INPUT","OK"))</f>
        <v/>
      </c>
    </row>
    <row r="102" spans="1:13" x14ac:dyDescent="0.25">
      <c r="A102" s="4"/>
      <c r="B102" s="6"/>
      <c r="C102" s="4"/>
      <c r="D102" s="4"/>
      <c r="E102" s="7"/>
      <c r="F102" s="7"/>
      <c r="G102" s="4"/>
      <c r="H102" s="5"/>
      <c r="I102" t="str">
        <f>IF(H102="","",IFERROR(VLOOKUP(H102,Categories!$A$6:$B$35,2,FALSE),"UNMAPPED"))</f>
        <v/>
      </c>
      <c r="J102" s="4"/>
      <c r="K102" s="5"/>
      <c r="L102" s="6"/>
      <c r="M102" t="str">
        <f>IF(COUNTA(A102:H102,J102:L102)=0,"",IF(OR(A102="",COUNTIF($A$6:$A$205,A102)&lt;&gt;1,COUNTIF('Source Rows'!$A$6:$A$205,A102)&lt;&gt;1,COUNTIFS('Source Rows'!$A$6:$A$205,A102,'Source Rows'!$B$6:$B$205,B102,'Source Rows'!$C$6:$C$205,C102,'Source Rows'!$D$6:$D$205,D102,'Source Rows'!$E$6:$E$205,E102,'Source Rows'!$F$6:$F$205,F102,'Source Rows'!$G$6:$G$205,G102)&lt;&gt;1,NOT(ISNUMBER(B102)),C102="",D102="",G102="",COUNT(E102:F102)&lt;&gt;COUNTA(E102:F102),E102&lt;0,F102&lt;0,AND(E102&gt;0,F102&gt;0),SUM(E102:F102)=0,COUNTIF(Categories!$A$6:$A$35,H102)&lt;&gt;1,AND(I102&lt;&gt;"Income",I102&lt;&gt;"Expense",I102&lt;&gt;"Transfer",I102&lt;&gt;"Other"),AND(I102="Transfer",J102=""),AND(K102&lt;&gt;"Cleared",K102&lt;&gt;"Pending"),AND(K102="Cleared",OR(NOT(ISNUMBER(L102)),L102&lt;B102)),AND(K102="Pending",L102&lt;&gt;"")),"REVIEW INPUT","OK"))</f>
        <v/>
      </c>
    </row>
    <row r="103" spans="1:13" x14ac:dyDescent="0.25">
      <c r="A103" s="4"/>
      <c r="B103" s="6"/>
      <c r="C103" s="4"/>
      <c r="D103" s="4"/>
      <c r="E103" s="7"/>
      <c r="F103" s="7"/>
      <c r="G103" s="4"/>
      <c r="H103" s="5"/>
      <c r="I103" t="str">
        <f>IF(H103="","",IFERROR(VLOOKUP(H103,Categories!$A$6:$B$35,2,FALSE),"UNMAPPED"))</f>
        <v/>
      </c>
      <c r="J103" s="4"/>
      <c r="K103" s="5"/>
      <c r="L103" s="6"/>
      <c r="M103" t="str">
        <f>IF(COUNTA(A103:H103,J103:L103)=0,"",IF(OR(A103="",COUNTIF($A$6:$A$205,A103)&lt;&gt;1,COUNTIF('Source Rows'!$A$6:$A$205,A103)&lt;&gt;1,COUNTIFS('Source Rows'!$A$6:$A$205,A103,'Source Rows'!$B$6:$B$205,B103,'Source Rows'!$C$6:$C$205,C103,'Source Rows'!$D$6:$D$205,D103,'Source Rows'!$E$6:$E$205,E103,'Source Rows'!$F$6:$F$205,F103,'Source Rows'!$G$6:$G$205,G103)&lt;&gt;1,NOT(ISNUMBER(B103)),C103="",D103="",G103="",COUNT(E103:F103)&lt;&gt;COUNTA(E103:F103),E103&lt;0,F103&lt;0,AND(E103&gt;0,F103&gt;0),SUM(E103:F103)=0,COUNTIF(Categories!$A$6:$A$35,H103)&lt;&gt;1,AND(I103&lt;&gt;"Income",I103&lt;&gt;"Expense",I103&lt;&gt;"Transfer",I103&lt;&gt;"Other"),AND(I103="Transfer",J103=""),AND(K103&lt;&gt;"Cleared",K103&lt;&gt;"Pending"),AND(K103="Cleared",OR(NOT(ISNUMBER(L103)),L103&lt;B103)),AND(K103="Pending",L103&lt;&gt;"")),"REVIEW INPUT","OK"))</f>
        <v/>
      </c>
    </row>
    <row r="104" spans="1:13" x14ac:dyDescent="0.25">
      <c r="A104" s="4"/>
      <c r="B104" s="6"/>
      <c r="C104" s="4"/>
      <c r="D104" s="4"/>
      <c r="E104" s="7"/>
      <c r="F104" s="7"/>
      <c r="G104" s="4"/>
      <c r="H104" s="5"/>
      <c r="I104" t="str">
        <f>IF(H104="","",IFERROR(VLOOKUP(H104,Categories!$A$6:$B$35,2,FALSE),"UNMAPPED"))</f>
        <v/>
      </c>
      <c r="J104" s="4"/>
      <c r="K104" s="5"/>
      <c r="L104" s="6"/>
      <c r="M104" t="str">
        <f>IF(COUNTA(A104:H104,J104:L104)=0,"",IF(OR(A104="",COUNTIF($A$6:$A$205,A104)&lt;&gt;1,COUNTIF('Source Rows'!$A$6:$A$205,A104)&lt;&gt;1,COUNTIFS('Source Rows'!$A$6:$A$205,A104,'Source Rows'!$B$6:$B$205,B104,'Source Rows'!$C$6:$C$205,C104,'Source Rows'!$D$6:$D$205,D104,'Source Rows'!$E$6:$E$205,E104,'Source Rows'!$F$6:$F$205,F104,'Source Rows'!$G$6:$G$205,G104)&lt;&gt;1,NOT(ISNUMBER(B104)),C104="",D104="",G104="",COUNT(E104:F104)&lt;&gt;COUNTA(E104:F104),E104&lt;0,F104&lt;0,AND(E104&gt;0,F104&gt;0),SUM(E104:F104)=0,COUNTIF(Categories!$A$6:$A$35,H104)&lt;&gt;1,AND(I104&lt;&gt;"Income",I104&lt;&gt;"Expense",I104&lt;&gt;"Transfer",I104&lt;&gt;"Other"),AND(I104="Transfer",J104=""),AND(K104&lt;&gt;"Cleared",K104&lt;&gt;"Pending"),AND(K104="Cleared",OR(NOT(ISNUMBER(L104)),L104&lt;B104)),AND(K104="Pending",L104&lt;&gt;"")),"REVIEW INPUT","OK"))</f>
        <v/>
      </c>
    </row>
    <row r="105" spans="1:13" x14ac:dyDescent="0.25">
      <c r="A105" s="4"/>
      <c r="B105" s="6"/>
      <c r="C105" s="4"/>
      <c r="D105" s="4"/>
      <c r="E105" s="7"/>
      <c r="F105" s="7"/>
      <c r="G105" s="4"/>
      <c r="H105" s="5"/>
      <c r="I105" t="str">
        <f>IF(H105="","",IFERROR(VLOOKUP(H105,Categories!$A$6:$B$35,2,FALSE),"UNMAPPED"))</f>
        <v/>
      </c>
      <c r="J105" s="4"/>
      <c r="K105" s="5"/>
      <c r="L105" s="6"/>
      <c r="M105" t="str">
        <f>IF(COUNTA(A105:H105,J105:L105)=0,"",IF(OR(A105="",COUNTIF($A$6:$A$205,A105)&lt;&gt;1,COUNTIF('Source Rows'!$A$6:$A$205,A105)&lt;&gt;1,COUNTIFS('Source Rows'!$A$6:$A$205,A105,'Source Rows'!$B$6:$B$205,B105,'Source Rows'!$C$6:$C$205,C105,'Source Rows'!$D$6:$D$205,D105,'Source Rows'!$E$6:$E$205,E105,'Source Rows'!$F$6:$F$205,F105,'Source Rows'!$G$6:$G$205,G105)&lt;&gt;1,NOT(ISNUMBER(B105)),C105="",D105="",G105="",COUNT(E105:F105)&lt;&gt;COUNTA(E105:F105),E105&lt;0,F105&lt;0,AND(E105&gt;0,F105&gt;0),SUM(E105:F105)=0,COUNTIF(Categories!$A$6:$A$35,H105)&lt;&gt;1,AND(I105&lt;&gt;"Income",I105&lt;&gt;"Expense",I105&lt;&gt;"Transfer",I105&lt;&gt;"Other"),AND(I105="Transfer",J105=""),AND(K105&lt;&gt;"Cleared",K105&lt;&gt;"Pending"),AND(K105="Cleared",OR(NOT(ISNUMBER(L105)),L105&lt;B105)),AND(K105="Pending",L105&lt;&gt;"")),"REVIEW INPUT","OK"))</f>
        <v/>
      </c>
    </row>
    <row r="106" spans="1:13" x14ac:dyDescent="0.25">
      <c r="A106" s="4"/>
      <c r="B106" s="6"/>
      <c r="C106" s="4"/>
      <c r="D106" s="4"/>
      <c r="E106" s="7"/>
      <c r="F106" s="7"/>
      <c r="G106" s="4"/>
      <c r="H106" s="5"/>
      <c r="I106" t="str">
        <f>IF(H106="","",IFERROR(VLOOKUP(H106,Categories!$A$6:$B$35,2,FALSE),"UNMAPPED"))</f>
        <v/>
      </c>
      <c r="J106" s="4"/>
      <c r="K106" s="5"/>
      <c r="L106" s="6"/>
      <c r="M106" t="str">
        <f>IF(COUNTA(A106:H106,J106:L106)=0,"",IF(OR(A106="",COUNTIF($A$6:$A$205,A106)&lt;&gt;1,COUNTIF('Source Rows'!$A$6:$A$205,A106)&lt;&gt;1,COUNTIFS('Source Rows'!$A$6:$A$205,A106,'Source Rows'!$B$6:$B$205,B106,'Source Rows'!$C$6:$C$205,C106,'Source Rows'!$D$6:$D$205,D106,'Source Rows'!$E$6:$E$205,E106,'Source Rows'!$F$6:$F$205,F106,'Source Rows'!$G$6:$G$205,G106)&lt;&gt;1,NOT(ISNUMBER(B106)),C106="",D106="",G106="",COUNT(E106:F106)&lt;&gt;COUNTA(E106:F106),E106&lt;0,F106&lt;0,AND(E106&gt;0,F106&gt;0),SUM(E106:F106)=0,COUNTIF(Categories!$A$6:$A$35,H106)&lt;&gt;1,AND(I106&lt;&gt;"Income",I106&lt;&gt;"Expense",I106&lt;&gt;"Transfer",I106&lt;&gt;"Other"),AND(I106="Transfer",J106=""),AND(K106&lt;&gt;"Cleared",K106&lt;&gt;"Pending"),AND(K106="Cleared",OR(NOT(ISNUMBER(L106)),L106&lt;B106)),AND(K106="Pending",L106&lt;&gt;"")),"REVIEW INPUT","OK"))</f>
        <v/>
      </c>
    </row>
    <row r="107" spans="1:13" x14ac:dyDescent="0.25">
      <c r="A107" s="4"/>
      <c r="B107" s="6"/>
      <c r="C107" s="4"/>
      <c r="D107" s="4"/>
      <c r="E107" s="7"/>
      <c r="F107" s="7"/>
      <c r="G107" s="4"/>
      <c r="H107" s="5"/>
      <c r="I107" t="str">
        <f>IF(H107="","",IFERROR(VLOOKUP(H107,Categories!$A$6:$B$35,2,FALSE),"UNMAPPED"))</f>
        <v/>
      </c>
      <c r="J107" s="4"/>
      <c r="K107" s="5"/>
      <c r="L107" s="6"/>
      <c r="M107" t="str">
        <f>IF(COUNTA(A107:H107,J107:L107)=0,"",IF(OR(A107="",COUNTIF($A$6:$A$205,A107)&lt;&gt;1,COUNTIF('Source Rows'!$A$6:$A$205,A107)&lt;&gt;1,COUNTIFS('Source Rows'!$A$6:$A$205,A107,'Source Rows'!$B$6:$B$205,B107,'Source Rows'!$C$6:$C$205,C107,'Source Rows'!$D$6:$D$205,D107,'Source Rows'!$E$6:$E$205,E107,'Source Rows'!$F$6:$F$205,F107,'Source Rows'!$G$6:$G$205,G107)&lt;&gt;1,NOT(ISNUMBER(B107)),C107="",D107="",G107="",COUNT(E107:F107)&lt;&gt;COUNTA(E107:F107),E107&lt;0,F107&lt;0,AND(E107&gt;0,F107&gt;0),SUM(E107:F107)=0,COUNTIF(Categories!$A$6:$A$35,H107)&lt;&gt;1,AND(I107&lt;&gt;"Income",I107&lt;&gt;"Expense",I107&lt;&gt;"Transfer",I107&lt;&gt;"Other"),AND(I107="Transfer",J107=""),AND(K107&lt;&gt;"Cleared",K107&lt;&gt;"Pending"),AND(K107="Cleared",OR(NOT(ISNUMBER(L107)),L107&lt;B107)),AND(K107="Pending",L107&lt;&gt;"")),"REVIEW INPUT","OK"))</f>
        <v/>
      </c>
    </row>
    <row r="108" spans="1:13" x14ac:dyDescent="0.25">
      <c r="A108" s="4"/>
      <c r="B108" s="6"/>
      <c r="C108" s="4"/>
      <c r="D108" s="4"/>
      <c r="E108" s="7"/>
      <c r="F108" s="7"/>
      <c r="G108" s="4"/>
      <c r="H108" s="5"/>
      <c r="I108" t="str">
        <f>IF(H108="","",IFERROR(VLOOKUP(H108,Categories!$A$6:$B$35,2,FALSE),"UNMAPPED"))</f>
        <v/>
      </c>
      <c r="J108" s="4"/>
      <c r="K108" s="5"/>
      <c r="L108" s="6"/>
      <c r="M108" t="str">
        <f>IF(COUNTA(A108:H108,J108:L108)=0,"",IF(OR(A108="",COUNTIF($A$6:$A$205,A108)&lt;&gt;1,COUNTIF('Source Rows'!$A$6:$A$205,A108)&lt;&gt;1,COUNTIFS('Source Rows'!$A$6:$A$205,A108,'Source Rows'!$B$6:$B$205,B108,'Source Rows'!$C$6:$C$205,C108,'Source Rows'!$D$6:$D$205,D108,'Source Rows'!$E$6:$E$205,E108,'Source Rows'!$F$6:$F$205,F108,'Source Rows'!$G$6:$G$205,G108)&lt;&gt;1,NOT(ISNUMBER(B108)),C108="",D108="",G108="",COUNT(E108:F108)&lt;&gt;COUNTA(E108:F108),E108&lt;0,F108&lt;0,AND(E108&gt;0,F108&gt;0),SUM(E108:F108)=0,COUNTIF(Categories!$A$6:$A$35,H108)&lt;&gt;1,AND(I108&lt;&gt;"Income",I108&lt;&gt;"Expense",I108&lt;&gt;"Transfer",I108&lt;&gt;"Other"),AND(I108="Transfer",J108=""),AND(K108&lt;&gt;"Cleared",K108&lt;&gt;"Pending"),AND(K108="Cleared",OR(NOT(ISNUMBER(L108)),L108&lt;B108)),AND(K108="Pending",L108&lt;&gt;"")),"REVIEW INPUT","OK"))</f>
        <v/>
      </c>
    </row>
    <row r="109" spans="1:13" x14ac:dyDescent="0.25">
      <c r="A109" s="4"/>
      <c r="B109" s="6"/>
      <c r="C109" s="4"/>
      <c r="D109" s="4"/>
      <c r="E109" s="7"/>
      <c r="F109" s="7"/>
      <c r="G109" s="4"/>
      <c r="H109" s="5"/>
      <c r="I109" t="str">
        <f>IF(H109="","",IFERROR(VLOOKUP(H109,Categories!$A$6:$B$35,2,FALSE),"UNMAPPED"))</f>
        <v/>
      </c>
      <c r="J109" s="4"/>
      <c r="K109" s="5"/>
      <c r="L109" s="6"/>
      <c r="M109" t="str">
        <f>IF(COUNTA(A109:H109,J109:L109)=0,"",IF(OR(A109="",COUNTIF($A$6:$A$205,A109)&lt;&gt;1,COUNTIF('Source Rows'!$A$6:$A$205,A109)&lt;&gt;1,COUNTIFS('Source Rows'!$A$6:$A$205,A109,'Source Rows'!$B$6:$B$205,B109,'Source Rows'!$C$6:$C$205,C109,'Source Rows'!$D$6:$D$205,D109,'Source Rows'!$E$6:$E$205,E109,'Source Rows'!$F$6:$F$205,F109,'Source Rows'!$G$6:$G$205,G109)&lt;&gt;1,NOT(ISNUMBER(B109)),C109="",D109="",G109="",COUNT(E109:F109)&lt;&gt;COUNTA(E109:F109),E109&lt;0,F109&lt;0,AND(E109&gt;0,F109&gt;0),SUM(E109:F109)=0,COUNTIF(Categories!$A$6:$A$35,H109)&lt;&gt;1,AND(I109&lt;&gt;"Income",I109&lt;&gt;"Expense",I109&lt;&gt;"Transfer",I109&lt;&gt;"Other"),AND(I109="Transfer",J109=""),AND(K109&lt;&gt;"Cleared",K109&lt;&gt;"Pending"),AND(K109="Cleared",OR(NOT(ISNUMBER(L109)),L109&lt;B109)),AND(K109="Pending",L109&lt;&gt;"")),"REVIEW INPUT","OK"))</f>
        <v/>
      </c>
    </row>
    <row r="110" spans="1:13" x14ac:dyDescent="0.25">
      <c r="A110" s="4"/>
      <c r="B110" s="6"/>
      <c r="C110" s="4"/>
      <c r="D110" s="4"/>
      <c r="E110" s="7"/>
      <c r="F110" s="7"/>
      <c r="G110" s="4"/>
      <c r="H110" s="5"/>
      <c r="I110" t="str">
        <f>IF(H110="","",IFERROR(VLOOKUP(H110,Categories!$A$6:$B$35,2,FALSE),"UNMAPPED"))</f>
        <v/>
      </c>
      <c r="J110" s="4"/>
      <c r="K110" s="5"/>
      <c r="L110" s="6"/>
      <c r="M110" t="str">
        <f>IF(COUNTA(A110:H110,J110:L110)=0,"",IF(OR(A110="",COUNTIF($A$6:$A$205,A110)&lt;&gt;1,COUNTIF('Source Rows'!$A$6:$A$205,A110)&lt;&gt;1,COUNTIFS('Source Rows'!$A$6:$A$205,A110,'Source Rows'!$B$6:$B$205,B110,'Source Rows'!$C$6:$C$205,C110,'Source Rows'!$D$6:$D$205,D110,'Source Rows'!$E$6:$E$205,E110,'Source Rows'!$F$6:$F$205,F110,'Source Rows'!$G$6:$G$205,G110)&lt;&gt;1,NOT(ISNUMBER(B110)),C110="",D110="",G110="",COUNT(E110:F110)&lt;&gt;COUNTA(E110:F110),E110&lt;0,F110&lt;0,AND(E110&gt;0,F110&gt;0),SUM(E110:F110)=0,COUNTIF(Categories!$A$6:$A$35,H110)&lt;&gt;1,AND(I110&lt;&gt;"Income",I110&lt;&gt;"Expense",I110&lt;&gt;"Transfer",I110&lt;&gt;"Other"),AND(I110="Transfer",J110=""),AND(K110&lt;&gt;"Cleared",K110&lt;&gt;"Pending"),AND(K110="Cleared",OR(NOT(ISNUMBER(L110)),L110&lt;B110)),AND(K110="Pending",L110&lt;&gt;"")),"REVIEW INPUT","OK"))</f>
        <v/>
      </c>
    </row>
    <row r="111" spans="1:13" x14ac:dyDescent="0.25">
      <c r="A111" s="4"/>
      <c r="B111" s="6"/>
      <c r="C111" s="4"/>
      <c r="D111" s="4"/>
      <c r="E111" s="7"/>
      <c r="F111" s="7"/>
      <c r="G111" s="4"/>
      <c r="H111" s="5"/>
      <c r="I111" t="str">
        <f>IF(H111="","",IFERROR(VLOOKUP(H111,Categories!$A$6:$B$35,2,FALSE),"UNMAPPED"))</f>
        <v/>
      </c>
      <c r="J111" s="4"/>
      <c r="K111" s="5"/>
      <c r="L111" s="6"/>
      <c r="M111" t="str">
        <f>IF(COUNTA(A111:H111,J111:L111)=0,"",IF(OR(A111="",COUNTIF($A$6:$A$205,A111)&lt;&gt;1,COUNTIF('Source Rows'!$A$6:$A$205,A111)&lt;&gt;1,COUNTIFS('Source Rows'!$A$6:$A$205,A111,'Source Rows'!$B$6:$B$205,B111,'Source Rows'!$C$6:$C$205,C111,'Source Rows'!$D$6:$D$205,D111,'Source Rows'!$E$6:$E$205,E111,'Source Rows'!$F$6:$F$205,F111,'Source Rows'!$G$6:$G$205,G111)&lt;&gt;1,NOT(ISNUMBER(B111)),C111="",D111="",G111="",COUNT(E111:F111)&lt;&gt;COUNTA(E111:F111),E111&lt;0,F111&lt;0,AND(E111&gt;0,F111&gt;0),SUM(E111:F111)=0,COUNTIF(Categories!$A$6:$A$35,H111)&lt;&gt;1,AND(I111&lt;&gt;"Income",I111&lt;&gt;"Expense",I111&lt;&gt;"Transfer",I111&lt;&gt;"Other"),AND(I111="Transfer",J111=""),AND(K111&lt;&gt;"Cleared",K111&lt;&gt;"Pending"),AND(K111="Cleared",OR(NOT(ISNUMBER(L111)),L111&lt;B111)),AND(K111="Pending",L111&lt;&gt;"")),"REVIEW INPUT","OK"))</f>
        <v/>
      </c>
    </row>
    <row r="112" spans="1:13" x14ac:dyDescent="0.25">
      <c r="A112" s="4"/>
      <c r="B112" s="6"/>
      <c r="C112" s="4"/>
      <c r="D112" s="4"/>
      <c r="E112" s="7"/>
      <c r="F112" s="7"/>
      <c r="G112" s="4"/>
      <c r="H112" s="5"/>
      <c r="I112" t="str">
        <f>IF(H112="","",IFERROR(VLOOKUP(H112,Categories!$A$6:$B$35,2,FALSE),"UNMAPPED"))</f>
        <v/>
      </c>
      <c r="J112" s="4"/>
      <c r="K112" s="5"/>
      <c r="L112" s="6"/>
      <c r="M112" t="str">
        <f>IF(COUNTA(A112:H112,J112:L112)=0,"",IF(OR(A112="",COUNTIF($A$6:$A$205,A112)&lt;&gt;1,COUNTIF('Source Rows'!$A$6:$A$205,A112)&lt;&gt;1,COUNTIFS('Source Rows'!$A$6:$A$205,A112,'Source Rows'!$B$6:$B$205,B112,'Source Rows'!$C$6:$C$205,C112,'Source Rows'!$D$6:$D$205,D112,'Source Rows'!$E$6:$E$205,E112,'Source Rows'!$F$6:$F$205,F112,'Source Rows'!$G$6:$G$205,G112)&lt;&gt;1,NOT(ISNUMBER(B112)),C112="",D112="",G112="",COUNT(E112:F112)&lt;&gt;COUNTA(E112:F112),E112&lt;0,F112&lt;0,AND(E112&gt;0,F112&gt;0),SUM(E112:F112)=0,COUNTIF(Categories!$A$6:$A$35,H112)&lt;&gt;1,AND(I112&lt;&gt;"Income",I112&lt;&gt;"Expense",I112&lt;&gt;"Transfer",I112&lt;&gt;"Other"),AND(I112="Transfer",J112=""),AND(K112&lt;&gt;"Cleared",K112&lt;&gt;"Pending"),AND(K112="Cleared",OR(NOT(ISNUMBER(L112)),L112&lt;B112)),AND(K112="Pending",L112&lt;&gt;"")),"REVIEW INPUT","OK"))</f>
        <v/>
      </c>
    </row>
    <row r="113" spans="1:13" x14ac:dyDescent="0.25">
      <c r="A113" s="4"/>
      <c r="B113" s="6"/>
      <c r="C113" s="4"/>
      <c r="D113" s="4"/>
      <c r="E113" s="7"/>
      <c r="F113" s="7"/>
      <c r="G113" s="4"/>
      <c r="H113" s="5"/>
      <c r="I113" t="str">
        <f>IF(H113="","",IFERROR(VLOOKUP(H113,Categories!$A$6:$B$35,2,FALSE),"UNMAPPED"))</f>
        <v/>
      </c>
      <c r="J113" s="4"/>
      <c r="K113" s="5"/>
      <c r="L113" s="6"/>
      <c r="M113" t="str">
        <f>IF(COUNTA(A113:H113,J113:L113)=0,"",IF(OR(A113="",COUNTIF($A$6:$A$205,A113)&lt;&gt;1,COUNTIF('Source Rows'!$A$6:$A$205,A113)&lt;&gt;1,COUNTIFS('Source Rows'!$A$6:$A$205,A113,'Source Rows'!$B$6:$B$205,B113,'Source Rows'!$C$6:$C$205,C113,'Source Rows'!$D$6:$D$205,D113,'Source Rows'!$E$6:$E$205,E113,'Source Rows'!$F$6:$F$205,F113,'Source Rows'!$G$6:$G$205,G113)&lt;&gt;1,NOT(ISNUMBER(B113)),C113="",D113="",G113="",COUNT(E113:F113)&lt;&gt;COUNTA(E113:F113),E113&lt;0,F113&lt;0,AND(E113&gt;0,F113&gt;0),SUM(E113:F113)=0,COUNTIF(Categories!$A$6:$A$35,H113)&lt;&gt;1,AND(I113&lt;&gt;"Income",I113&lt;&gt;"Expense",I113&lt;&gt;"Transfer",I113&lt;&gt;"Other"),AND(I113="Transfer",J113=""),AND(K113&lt;&gt;"Cleared",K113&lt;&gt;"Pending"),AND(K113="Cleared",OR(NOT(ISNUMBER(L113)),L113&lt;B113)),AND(K113="Pending",L113&lt;&gt;"")),"REVIEW INPUT","OK"))</f>
        <v/>
      </c>
    </row>
    <row r="114" spans="1:13" x14ac:dyDescent="0.25">
      <c r="A114" s="4"/>
      <c r="B114" s="6"/>
      <c r="C114" s="4"/>
      <c r="D114" s="4"/>
      <c r="E114" s="7"/>
      <c r="F114" s="7"/>
      <c r="G114" s="4"/>
      <c r="H114" s="5"/>
      <c r="I114" t="str">
        <f>IF(H114="","",IFERROR(VLOOKUP(H114,Categories!$A$6:$B$35,2,FALSE),"UNMAPPED"))</f>
        <v/>
      </c>
      <c r="J114" s="4"/>
      <c r="K114" s="5"/>
      <c r="L114" s="6"/>
      <c r="M114" t="str">
        <f>IF(COUNTA(A114:H114,J114:L114)=0,"",IF(OR(A114="",COUNTIF($A$6:$A$205,A114)&lt;&gt;1,COUNTIF('Source Rows'!$A$6:$A$205,A114)&lt;&gt;1,COUNTIFS('Source Rows'!$A$6:$A$205,A114,'Source Rows'!$B$6:$B$205,B114,'Source Rows'!$C$6:$C$205,C114,'Source Rows'!$D$6:$D$205,D114,'Source Rows'!$E$6:$E$205,E114,'Source Rows'!$F$6:$F$205,F114,'Source Rows'!$G$6:$G$205,G114)&lt;&gt;1,NOT(ISNUMBER(B114)),C114="",D114="",G114="",COUNT(E114:F114)&lt;&gt;COUNTA(E114:F114),E114&lt;0,F114&lt;0,AND(E114&gt;0,F114&gt;0),SUM(E114:F114)=0,COUNTIF(Categories!$A$6:$A$35,H114)&lt;&gt;1,AND(I114&lt;&gt;"Income",I114&lt;&gt;"Expense",I114&lt;&gt;"Transfer",I114&lt;&gt;"Other"),AND(I114="Transfer",J114=""),AND(K114&lt;&gt;"Cleared",K114&lt;&gt;"Pending"),AND(K114="Cleared",OR(NOT(ISNUMBER(L114)),L114&lt;B114)),AND(K114="Pending",L114&lt;&gt;"")),"REVIEW INPUT","OK"))</f>
        <v/>
      </c>
    </row>
    <row r="115" spans="1:13" x14ac:dyDescent="0.25">
      <c r="A115" s="4"/>
      <c r="B115" s="6"/>
      <c r="C115" s="4"/>
      <c r="D115" s="4"/>
      <c r="E115" s="7"/>
      <c r="F115" s="7"/>
      <c r="G115" s="4"/>
      <c r="H115" s="5"/>
      <c r="I115" t="str">
        <f>IF(H115="","",IFERROR(VLOOKUP(H115,Categories!$A$6:$B$35,2,FALSE),"UNMAPPED"))</f>
        <v/>
      </c>
      <c r="J115" s="4"/>
      <c r="K115" s="5"/>
      <c r="L115" s="6"/>
      <c r="M115" t="str">
        <f>IF(COUNTA(A115:H115,J115:L115)=0,"",IF(OR(A115="",COUNTIF($A$6:$A$205,A115)&lt;&gt;1,COUNTIF('Source Rows'!$A$6:$A$205,A115)&lt;&gt;1,COUNTIFS('Source Rows'!$A$6:$A$205,A115,'Source Rows'!$B$6:$B$205,B115,'Source Rows'!$C$6:$C$205,C115,'Source Rows'!$D$6:$D$205,D115,'Source Rows'!$E$6:$E$205,E115,'Source Rows'!$F$6:$F$205,F115,'Source Rows'!$G$6:$G$205,G115)&lt;&gt;1,NOT(ISNUMBER(B115)),C115="",D115="",G115="",COUNT(E115:F115)&lt;&gt;COUNTA(E115:F115),E115&lt;0,F115&lt;0,AND(E115&gt;0,F115&gt;0),SUM(E115:F115)=0,COUNTIF(Categories!$A$6:$A$35,H115)&lt;&gt;1,AND(I115&lt;&gt;"Income",I115&lt;&gt;"Expense",I115&lt;&gt;"Transfer",I115&lt;&gt;"Other"),AND(I115="Transfer",J115=""),AND(K115&lt;&gt;"Cleared",K115&lt;&gt;"Pending"),AND(K115="Cleared",OR(NOT(ISNUMBER(L115)),L115&lt;B115)),AND(K115="Pending",L115&lt;&gt;"")),"REVIEW INPUT","OK"))</f>
        <v/>
      </c>
    </row>
    <row r="116" spans="1:13" x14ac:dyDescent="0.25">
      <c r="A116" s="4"/>
      <c r="B116" s="6"/>
      <c r="C116" s="4"/>
      <c r="D116" s="4"/>
      <c r="E116" s="7"/>
      <c r="F116" s="7"/>
      <c r="G116" s="4"/>
      <c r="H116" s="5"/>
      <c r="I116" t="str">
        <f>IF(H116="","",IFERROR(VLOOKUP(H116,Categories!$A$6:$B$35,2,FALSE),"UNMAPPED"))</f>
        <v/>
      </c>
      <c r="J116" s="4"/>
      <c r="K116" s="5"/>
      <c r="L116" s="6"/>
      <c r="M116" t="str">
        <f>IF(COUNTA(A116:H116,J116:L116)=0,"",IF(OR(A116="",COUNTIF($A$6:$A$205,A116)&lt;&gt;1,COUNTIF('Source Rows'!$A$6:$A$205,A116)&lt;&gt;1,COUNTIFS('Source Rows'!$A$6:$A$205,A116,'Source Rows'!$B$6:$B$205,B116,'Source Rows'!$C$6:$C$205,C116,'Source Rows'!$D$6:$D$205,D116,'Source Rows'!$E$6:$E$205,E116,'Source Rows'!$F$6:$F$205,F116,'Source Rows'!$G$6:$G$205,G116)&lt;&gt;1,NOT(ISNUMBER(B116)),C116="",D116="",G116="",COUNT(E116:F116)&lt;&gt;COUNTA(E116:F116),E116&lt;0,F116&lt;0,AND(E116&gt;0,F116&gt;0),SUM(E116:F116)=0,COUNTIF(Categories!$A$6:$A$35,H116)&lt;&gt;1,AND(I116&lt;&gt;"Income",I116&lt;&gt;"Expense",I116&lt;&gt;"Transfer",I116&lt;&gt;"Other"),AND(I116="Transfer",J116=""),AND(K116&lt;&gt;"Cleared",K116&lt;&gt;"Pending"),AND(K116="Cleared",OR(NOT(ISNUMBER(L116)),L116&lt;B116)),AND(K116="Pending",L116&lt;&gt;"")),"REVIEW INPUT","OK"))</f>
        <v/>
      </c>
    </row>
    <row r="117" spans="1:13" x14ac:dyDescent="0.25">
      <c r="A117" s="4"/>
      <c r="B117" s="6"/>
      <c r="C117" s="4"/>
      <c r="D117" s="4"/>
      <c r="E117" s="7"/>
      <c r="F117" s="7"/>
      <c r="G117" s="4"/>
      <c r="H117" s="5"/>
      <c r="I117" t="str">
        <f>IF(H117="","",IFERROR(VLOOKUP(H117,Categories!$A$6:$B$35,2,FALSE),"UNMAPPED"))</f>
        <v/>
      </c>
      <c r="J117" s="4"/>
      <c r="K117" s="5"/>
      <c r="L117" s="6"/>
      <c r="M117" t="str">
        <f>IF(COUNTA(A117:H117,J117:L117)=0,"",IF(OR(A117="",COUNTIF($A$6:$A$205,A117)&lt;&gt;1,COUNTIF('Source Rows'!$A$6:$A$205,A117)&lt;&gt;1,COUNTIFS('Source Rows'!$A$6:$A$205,A117,'Source Rows'!$B$6:$B$205,B117,'Source Rows'!$C$6:$C$205,C117,'Source Rows'!$D$6:$D$205,D117,'Source Rows'!$E$6:$E$205,E117,'Source Rows'!$F$6:$F$205,F117,'Source Rows'!$G$6:$G$205,G117)&lt;&gt;1,NOT(ISNUMBER(B117)),C117="",D117="",G117="",COUNT(E117:F117)&lt;&gt;COUNTA(E117:F117),E117&lt;0,F117&lt;0,AND(E117&gt;0,F117&gt;0),SUM(E117:F117)=0,COUNTIF(Categories!$A$6:$A$35,H117)&lt;&gt;1,AND(I117&lt;&gt;"Income",I117&lt;&gt;"Expense",I117&lt;&gt;"Transfer",I117&lt;&gt;"Other"),AND(I117="Transfer",J117=""),AND(K117&lt;&gt;"Cleared",K117&lt;&gt;"Pending"),AND(K117="Cleared",OR(NOT(ISNUMBER(L117)),L117&lt;B117)),AND(K117="Pending",L117&lt;&gt;"")),"REVIEW INPUT","OK"))</f>
        <v/>
      </c>
    </row>
    <row r="118" spans="1:13" x14ac:dyDescent="0.25">
      <c r="A118" s="4"/>
      <c r="B118" s="6"/>
      <c r="C118" s="4"/>
      <c r="D118" s="4"/>
      <c r="E118" s="7"/>
      <c r="F118" s="7"/>
      <c r="G118" s="4"/>
      <c r="H118" s="5"/>
      <c r="I118" t="str">
        <f>IF(H118="","",IFERROR(VLOOKUP(H118,Categories!$A$6:$B$35,2,FALSE),"UNMAPPED"))</f>
        <v/>
      </c>
      <c r="J118" s="4"/>
      <c r="K118" s="5"/>
      <c r="L118" s="6"/>
      <c r="M118" t="str">
        <f>IF(COUNTA(A118:H118,J118:L118)=0,"",IF(OR(A118="",COUNTIF($A$6:$A$205,A118)&lt;&gt;1,COUNTIF('Source Rows'!$A$6:$A$205,A118)&lt;&gt;1,COUNTIFS('Source Rows'!$A$6:$A$205,A118,'Source Rows'!$B$6:$B$205,B118,'Source Rows'!$C$6:$C$205,C118,'Source Rows'!$D$6:$D$205,D118,'Source Rows'!$E$6:$E$205,E118,'Source Rows'!$F$6:$F$205,F118,'Source Rows'!$G$6:$G$205,G118)&lt;&gt;1,NOT(ISNUMBER(B118)),C118="",D118="",G118="",COUNT(E118:F118)&lt;&gt;COUNTA(E118:F118),E118&lt;0,F118&lt;0,AND(E118&gt;0,F118&gt;0),SUM(E118:F118)=0,COUNTIF(Categories!$A$6:$A$35,H118)&lt;&gt;1,AND(I118&lt;&gt;"Income",I118&lt;&gt;"Expense",I118&lt;&gt;"Transfer",I118&lt;&gt;"Other"),AND(I118="Transfer",J118=""),AND(K118&lt;&gt;"Cleared",K118&lt;&gt;"Pending"),AND(K118="Cleared",OR(NOT(ISNUMBER(L118)),L118&lt;B118)),AND(K118="Pending",L118&lt;&gt;"")),"REVIEW INPUT","OK"))</f>
        <v/>
      </c>
    </row>
    <row r="119" spans="1:13" x14ac:dyDescent="0.25">
      <c r="A119" s="4"/>
      <c r="B119" s="6"/>
      <c r="C119" s="4"/>
      <c r="D119" s="4"/>
      <c r="E119" s="7"/>
      <c r="F119" s="7"/>
      <c r="G119" s="4"/>
      <c r="H119" s="5"/>
      <c r="I119" t="str">
        <f>IF(H119="","",IFERROR(VLOOKUP(H119,Categories!$A$6:$B$35,2,FALSE),"UNMAPPED"))</f>
        <v/>
      </c>
      <c r="J119" s="4"/>
      <c r="K119" s="5"/>
      <c r="L119" s="6"/>
      <c r="M119" t="str">
        <f>IF(COUNTA(A119:H119,J119:L119)=0,"",IF(OR(A119="",COUNTIF($A$6:$A$205,A119)&lt;&gt;1,COUNTIF('Source Rows'!$A$6:$A$205,A119)&lt;&gt;1,COUNTIFS('Source Rows'!$A$6:$A$205,A119,'Source Rows'!$B$6:$B$205,B119,'Source Rows'!$C$6:$C$205,C119,'Source Rows'!$D$6:$D$205,D119,'Source Rows'!$E$6:$E$205,E119,'Source Rows'!$F$6:$F$205,F119,'Source Rows'!$G$6:$G$205,G119)&lt;&gt;1,NOT(ISNUMBER(B119)),C119="",D119="",G119="",COUNT(E119:F119)&lt;&gt;COUNTA(E119:F119),E119&lt;0,F119&lt;0,AND(E119&gt;0,F119&gt;0),SUM(E119:F119)=0,COUNTIF(Categories!$A$6:$A$35,H119)&lt;&gt;1,AND(I119&lt;&gt;"Income",I119&lt;&gt;"Expense",I119&lt;&gt;"Transfer",I119&lt;&gt;"Other"),AND(I119="Transfer",J119=""),AND(K119&lt;&gt;"Cleared",K119&lt;&gt;"Pending"),AND(K119="Cleared",OR(NOT(ISNUMBER(L119)),L119&lt;B119)),AND(K119="Pending",L119&lt;&gt;"")),"REVIEW INPUT","OK"))</f>
        <v/>
      </c>
    </row>
    <row r="120" spans="1:13" x14ac:dyDescent="0.25">
      <c r="A120" s="4"/>
      <c r="B120" s="6"/>
      <c r="C120" s="4"/>
      <c r="D120" s="4"/>
      <c r="E120" s="7"/>
      <c r="F120" s="7"/>
      <c r="G120" s="4"/>
      <c r="H120" s="5"/>
      <c r="I120" t="str">
        <f>IF(H120="","",IFERROR(VLOOKUP(H120,Categories!$A$6:$B$35,2,FALSE),"UNMAPPED"))</f>
        <v/>
      </c>
      <c r="J120" s="4"/>
      <c r="K120" s="5"/>
      <c r="L120" s="6"/>
      <c r="M120" t="str">
        <f>IF(COUNTA(A120:H120,J120:L120)=0,"",IF(OR(A120="",COUNTIF($A$6:$A$205,A120)&lt;&gt;1,COUNTIF('Source Rows'!$A$6:$A$205,A120)&lt;&gt;1,COUNTIFS('Source Rows'!$A$6:$A$205,A120,'Source Rows'!$B$6:$B$205,B120,'Source Rows'!$C$6:$C$205,C120,'Source Rows'!$D$6:$D$205,D120,'Source Rows'!$E$6:$E$205,E120,'Source Rows'!$F$6:$F$205,F120,'Source Rows'!$G$6:$G$205,G120)&lt;&gt;1,NOT(ISNUMBER(B120)),C120="",D120="",G120="",COUNT(E120:F120)&lt;&gt;COUNTA(E120:F120),E120&lt;0,F120&lt;0,AND(E120&gt;0,F120&gt;0),SUM(E120:F120)=0,COUNTIF(Categories!$A$6:$A$35,H120)&lt;&gt;1,AND(I120&lt;&gt;"Income",I120&lt;&gt;"Expense",I120&lt;&gt;"Transfer",I120&lt;&gt;"Other"),AND(I120="Transfer",J120=""),AND(K120&lt;&gt;"Cleared",K120&lt;&gt;"Pending"),AND(K120="Cleared",OR(NOT(ISNUMBER(L120)),L120&lt;B120)),AND(K120="Pending",L120&lt;&gt;"")),"REVIEW INPUT","OK"))</f>
        <v/>
      </c>
    </row>
    <row r="121" spans="1:13" x14ac:dyDescent="0.25">
      <c r="A121" s="4"/>
      <c r="B121" s="6"/>
      <c r="C121" s="4"/>
      <c r="D121" s="4"/>
      <c r="E121" s="7"/>
      <c r="F121" s="7"/>
      <c r="G121" s="4"/>
      <c r="H121" s="5"/>
      <c r="I121" t="str">
        <f>IF(H121="","",IFERROR(VLOOKUP(H121,Categories!$A$6:$B$35,2,FALSE),"UNMAPPED"))</f>
        <v/>
      </c>
      <c r="J121" s="4"/>
      <c r="K121" s="5"/>
      <c r="L121" s="6"/>
      <c r="M121" t="str">
        <f>IF(COUNTA(A121:H121,J121:L121)=0,"",IF(OR(A121="",COUNTIF($A$6:$A$205,A121)&lt;&gt;1,COUNTIF('Source Rows'!$A$6:$A$205,A121)&lt;&gt;1,COUNTIFS('Source Rows'!$A$6:$A$205,A121,'Source Rows'!$B$6:$B$205,B121,'Source Rows'!$C$6:$C$205,C121,'Source Rows'!$D$6:$D$205,D121,'Source Rows'!$E$6:$E$205,E121,'Source Rows'!$F$6:$F$205,F121,'Source Rows'!$G$6:$G$205,G121)&lt;&gt;1,NOT(ISNUMBER(B121)),C121="",D121="",G121="",COUNT(E121:F121)&lt;&gt;COUNTA(E121:F121),E121&lt;0,F121&lt;0,AND(E121&gt;0,F121&gt;0),SUM(E121:F121)=0,COUNTIF(Categories!$A$6:$A$35,H121)&lt;&gt;1,AND(I121&lt;&gt;"Income",I121&lt;&gt;"Expense",I121&lt;&gt;"Transfer",I121&lt;&gt;"Other"),AND(I121="Transfer",J121=""),AND(K121&lt;&gt;"Cleared",K121&lt;&gt;"Pending"),AND(K121="Cleared",OR(NOT(ISNUMBER(L121)),L121&lt;B121)),AND(K121="Pending",L121&lt;&gt;"")),"REVIEW INPUT","OK"))</f>
        <v/>
      </c>
    </row>
    <row r="122" spans="1:13" x14ac:dyDescent="0.25">
      <c r="A122" s="4"/>
      <c r="B122" s="6"/>
      <c r="C122" s="4"/>
      <c r="D122" s="4"/>
      <c r="E122" s="7"/>
      <c r="F122" s="7"/>
      <c r="G122" s="4"/>
      <c r="H122" s="5"/>
      <c r="I122" t="str">
        <f>IF(H122="","",IFERROR(VLOOKUP(H122,Categories!$A$6:$B$35,2,FALSE),"UNMAPPED"))</f>
        <v/>
      </c>
      <c r="J122" s="4"/>
      <c r="K122" s="5"/>
      <c r="L122" s="6"/>
      <c r="M122" t="str">
        <f>IF(COUNTA(A122:H122,J122:L122)=0,"",IF(OR(A122="",COUNTIF($A$6:$A$205,A122)&lt;&gt;1,COUNTIF('Source Rows'!$A$6:$A$205,A122)&lt;&gt;1,COUNTIFS('Source Rows'!$A$6:$A$205,A122,'Source Rows'!$B$6:$B$205,B122,'Source Rows'!$C$6:$C$205,C122,'Source Rows'!$D$6:$D$205,D122,'Source Rows'!$E$6:$E$205,E122,'Source Rows'!$F$6:$F$205,F122,'Source Rows'!$G$6:$G$205,G122)&lt;&gt;1,NOT(ISNUMBER(B122)),C122="",D122="",G122="",COUNT(E122:F122)&lt;&gt;COUNTA(E122:F122),E122&lt;0,F122&lt;0,AND(E122&gt;0,F122&gt;0),SUM(E122:F122)=0,COUNTIF(Categories!$A$6:$A$35,H122)&lt;&gt;1,AND(I122&lt;&gt;"Income",I122&lt;&gt;"Expense",I122&lt;&gt;"Transfer",I122&lt;&gt;"Other"),AND(I122="Transfer",J122=""),AND(K122&lt;&gt;"Cleared",K122&lt;&gt;"Pending"),AND(K122="Cleared",OR(NOT(ISNUMBER(L122)),L122&lt;B122)),AND(K122="Pending",L122&lt;&gt;"")),"REVIEW INPUT","OK"))</f>
        <v/>
      </c>
    </row>
    <row r="123" spans="1:13" x14ac:dyDescent="0.25">
      <c r="A123" s="4"/>
      <c r="B123" s="6"/>
      <c r="C123" s="4"/>
      <c r="D123" s="4"/>
      <c r="E123" s="7"/>
      <c r="F123" s="7"/>
      <c r="G123" s="4"/>
      <c r="H123" s="5"/>
      <c r="I123" t="str">
        <f>IF(H123="","",IFERROR(VLOOKUP(H123,Categories!$A$6:$B$35,2,FALSE),"UNMAPPED"))</f>
        <v/>
      </c>
      <c r="J123" s="4"/>
      <c r="K123" s="5"/>
      <c r="L123" s="6"/>
      <c r="M123" t="str">
        <f>IF(COUNTA(A123:H123,J123:L123)=0,"",IF(OR(A123="",COUNTIF($A$6:$A$205,A123)&lt;&gt;1,COUNTIF('Source Rows'!$A$6:$A$205,A123)&lt;&gt;1,COUNTIFS('Source Rows'!$A$6:$A$205,A123,'Source Rows'!$B$6:$B$205,B123,'Source Rows'!$C$6:$C$205,C123,'Source Rows'!$D$6:$D$205,D123,'Source Rows'!$E$6:$E$205,E123,'Source Rows'!$F$6:$F$205,F123,'Source Rows'!$G$6:$G$205,G123)&lt;&gt;1,NOT(ISNUMBER(B123)),C123="",D123="",G123="",COUNT(E123:F123)&lt;&gt;COUNTA(E123:F123),E123&lt;0,F123&lt;0,AND(E123&gt;0,F123&gt;0),SUM(E123:F123)=0,COUNTIF(Categories!$A$6:$A$35,H123)&lt;&gt;1,AND(I123&lt;&gt;"Income",I123&lt;&gt;"Expense",I123&lt;&gt;"Transfer",I123&lt;&gt;"Other"),AND(I123="Transfer",J123=""),AND(K123&lt;&gt;"Cleared",K123&lt;&gt;"Pending"),AND(K123="Cleared",OR(NOT(ISNUMBER(L123)),L123&lt;B123)),AND(K123="Pending",L123&lt;&gt;"")),"REVIEW INPUT","OK"))</f>
        <v/>
      </c>
    </row>
    <row r="124" spans="1:13" x14ac:dyDescent="0.25">
      <c r="A124" s="4"/>
      <c r="B124" s="6"/>
      <c r="C124" s="4"/>
      <c r="D124" s="4"/>
      <c r="E124" s="7"/>
      <c r="F124" s="7"/>
      <c r="G124" s="4"/>
      <c r="H124" s="5"/>
      <c r="I124" t="str">
        <f>IF(H124="","",IFERROR(VLOOKUP(H124,Categories!$A$6:$B$35,2,FALSE),"UNMAPPED"))</f>
        <v/>
      </c>
      <c r="J124" s="4"/>
      <c r="K124" s="5"/>
      <c r="L124" s="6"/>
      <c r="M124" t="str">
        <f>IF(COUNTA(A124:H124,J124:L124)=0,"",IF(OR(A124="",COUNTIF($A$6:$A$205,A124)&lt;&gt;1,COUNTIF('Source Rows'!$A$6:$A$205,A124)&lt;&gt;1,COUNTIFS('Source Rows'!$A$6:$A$205,A124,'Source Rows'!$B$6:$B$205,B124,'Source Rows'!$C$6:$C$205,C124,'Source Rows'!$D$6:$D$205,D124,'Source Rows'!$E$6:$E$205,E124,'Source Rows'!$F$6:$F$205,F124,'Source Rows'!$G$6:$G$205,G124)&lt;&gt;1,NOT(ISNUMBER(B124)),C124="",D124="",G124="",COUNT(E124:F124)&lt;&gt;COUNTA(E124:F124),E124&lt;0,F124&lt;0,AND(E124&gt;0,F124&gt;0),SUM(E124:F124)=0,COUNTIF(Categories!$A$6:$A$35,H124)&lt;&gt;1,AND(I124&lt;&gt;"Income",I124&lt;&gt;"Expense",I124&lt;&gt;"Transfer",I124&lt;&gt;"Other"),AND(I124="Transfer",J124=""),AND(K124&lt;&gt;"Cleared",K124&lt;&gt;"Pending"),AND(K124="Cleared",OR(NOT(ISNUMBER(L124)),L124&lt;B124)),AND(K124="Pending",L124&lt;&gt;"")),"REVIEW INPUT","OK"))</f>
        <v/>
      </c>
    </row>
    <row r="125" spans="1:13" x14ac:dyDescent="0.25">
      <c r="A125" s="4"/>
      <c r="B125" s="6"/>
      <c r="C125" s="4"/>
      <c r="D125" s="4"/>
      <c r="E125" s="7"/>
      <c r="F125" s="7"/>
      <c r="G125" s="4"/>
      <c r="H125" s="5"/>
      <c r="I125" t="str">
        <f>IF(H125="","",IFERROR(VLOOKUP(H125,Categories!$A$6:$B$35,2,FALSE),"UNMAPPED"))</f>
        <v/>
      </c>
      <c r="J125" s="4"/>
      <c r="K125" s="5"/>
      <c r="L125" s="6"/>
      <c r="M125" t="str">
        <f>IF(COUNTA(A125:H125,J125:L125)=0,"",IF(OR(A125="",COUNTIF($A$6:$A$205,A125)&lt;&gt;1,COUNTIF('Source Rows'!$A$6:$A$205,A125)&lt;&gt;1,COUNTIFS('Source Rows'!$A$6:$A$205,A125,'Source Rows'!$B$6:$B$205,B125,'Source Rows'!$C$6:$C$205,C125,'Source Rows'!$D$6:$D$205,D125,'Source Rows'!$E$6:$E$205,E125,'Source Rows'!$F$6:$F$205,F125,'Source Rows'!$G$6:$G$205,G125)&lt;&gt;1,NOT(ISNUMBER(B125)),C125="",D125="",G125="",COUNT(E125:F125)&lt;&gt;COUNTA(E125:F125),E125&lt;0,F125&lt;0,AND(E125&gt;0,F125&gt;0),SUM(E125:F125)=0,COUNTIF(Categories!$A$6:$A$35,H125)&lt;&gt;1,AND(I125&lt;&gt;"Income",I125&lt;&gt;"Expense",I125&lt;&gt;"Transfer",I125&lt;&gt;"Other"),AND(I125="Transfer",J125=""),AND(K125&lt;&gt;"Cleared",K125&lt;&gt;"Pending"),AND(K125="Cleared",OR(NOT(ISNUMBER(L125)),L125&lt;B125)),AND(K125="Pending",L125&lt;&gt;"")),"REVIEW INPUT","OK"))</f>
        <v/>
      </c>
    </row>
    <row r="126" spans="1:13" x14ac:dyDescent="0.25">
      <c r="A126" s="4"/>
      <c r="B126" s="6"/>
      <c r="C126" s="4"/>
      <c r="D126" s="4"/>
      <c r="E126" s="7"/>
      <c r="F126" s="7"/>
      <c r="G126" s="4"/>
      <c r="H126" s="5"/>
      <c r="I126" t="str">
        <f>IF(H126="","",IFERROR(VLOOKUP(H126,Categories!$A$6:$B$35,2,FALSE),"UNMAPPED"))</f>
        <v/>
      </c>
      <c r="J126" s="4"/>
      <c r="K126" s="5"/>
      <c r="L126" s="6"/>
      <c r="M126" t="str">
        <f>IF(COUNTA(A126:H126,J126:L126)=0,"",IF(OR(A126="",COUNTIF($A$6:$A$205,A126)&lt;&gt;1,COUNTIF('Source Rows'!$A$6:$A$205,A126)&lt;&gt;1,COUNTIFS('Source Rows'!$A$6:$A$205,A126,'Source Rows'!$B$6:$B$205,B126,'Source Rows'!$C$6:$C$205,C126,'Source Rows'!$D$6:$D$205,D126,'Source Rows'!$E$6:$E$205,E126,'Source Rows'!$F$6:$F$205,F126,'Source Rows'!$G$6:$G$205,G126)&lt;&gt;1,NOT(ISNUMBER(B126)),C126="",D126="",G126="",COUNT(E126:F126)&lt;&gt;COUNTA(E126:F126),E126&lt;0,F126&lt;0,AND(E126&gt;0,F126&gt;0),SUM(E126:F126)=0,COUNTIF(Categories!$A$6:$A$35,H126)&lt;&gt;1,AND(I126&lt;&gt;"Income",I126&lt;&gt;"Expense",I126&lt;&gt;"Transfer",I126&lt;&gt;"Other"),AND(I126="Transfer",J126=""),AND(K126&lt;&gt;"Cleared",K126&lt;&gt;"Pending"),AND(K126="Cleared",OR(NOT(ISNUMBER(L126)),L126&lt;B126)),AND(K126="Pending",L126&lt;&gt;"")),"REVIEW INPUT","OK"))</f>
        <v/>
      </c>
    </row>
    <row r="127" spans="1:13" x14ac:dyDescent="0.25">
      <c r="A127" s="4"/>
      <c r="B127" s="6"/>
      <c r="C127" s="4"/>
      <c r="D127" s="4"/>
      <c r="E127" s="7"/>
      <c r="F127" s="7"/>
      <c r="G127" s="4"/>
      <c r="H127" s="5"/>
      <c r="I127" t="str">
        <f>IF(H127="","",IFERROR(VLOOKUP(H127,Categories!$A$6:$B$35,2,FALSE),"UNMAPPED"))</f>
        <v/>
      </c>
      <c r="J127" s="4"/>
      <c r="K127" s="5"/>
      <c r="L127" s="6"/>
      <c r="M127" t="str">
        <f>IF(COUNTA(A127:H127,J127:L127)=0,"",IF(OR(A127="",COUNTIF($A$6:$A$205,A127)&lt;&gt;1,COUNTIF('Source Rows'!$A$6:$A$205,A127)&lt;&gt;1,COUNTIFS('Source Rows'!$A$6:$A$205,A127,'Source Rows'!$B$6:$B$205,B127,'Source Rows'!$C$6:$C$205,C127,'Source Rows'!$D$6:$D$205,D127,'Source Rows'!$E$6:$E$205,E127,'Source Rows'!$F$6:$F$205,F127,'Source Rows'!$G$6:$G$205,G127)&lt;&gt;1,NOT(ISNUMBER(B127)),C127="",D127="",G127="",COUNT(E127:F127)&lt;&gt;COUNTA(E127:F127),E127&lt;0,F127&lt;0,AND(E127&gt;0,F127&gt;0),SUM(E127:F127)=0,COUNTIF(Categories!$A$6:$A$35,H127)&lt;&gt;1,AND(I127&lt;&gt;"Income",I127&lt;&gt;"Expense",I127&lt;&gt;"Transfer",I127&lt;&gt;"Other"),AND(I127="Transfer",J127=""),AND(K127&lt;&gt;"Cleared",K127&lt;&gt;"Pending"),AND(K127="Cleared",OR(NOT(ISNUMBER(L127)),L127&lt;B127)),AND(K127="Pending",L127&lt;&gt;"")),"REVIEW INPUT","OK"))</f>
        <v/>
      </c>
    </row>
    <row r="128" spans="1:13" x14ac:dyDescent="0.25">
      <c r="A128" s="4"/>
      <c r="B128" s="6"/>
      <c r="C128" s="4"/>
      <c r="D128" s="4"/>
      <c r="E128" s="7"/>
      <c r="F128" s="7"/>
      <c r="G128" s="4"/>
      <c r="H128" s="5"/>
      <c r="I128" t="str">
        <f>IF(H128="","",IFERROR(VLOOKUP(H128,Categories!$A$6:$B$35,2,FALSE),"UNMAPPED"))</f>
        <v/>
      </c>
      <c r="J128" s="4"/>
      <c r="K128" s="5"/>
      <c r="L128" s="6"/>
      <c r="M128" t="str">
        <f>IF(COUNTA(A128:H128,J128:L128)=0,"",IF(OR(A128="",COUNTIF($A$6:$A$205,A128)&lt;&gt;1,COUNTIF('Source Rows'!$A$6:$A$205,A128)&lt;&gt;1,COUNTIFS('Source Rows'!$A$6:$A$205,A128,'Source Rows'!$B$6:$B$205,B128,'Source Rows'!$C$6:$C$205,C128,'Source Rows'!$D$6:$D$205,D128,'Source Rows'!$E$6:$E$205,E128,'Source Rows'!$F$6:$F$205,F128,'Source Rows'!$G$6:$G$205,G128)&lt;&gt;1,NOT(ISNUMBER(B128)),C128="",D128="",G128="",COUNT(E128:F128)&lt;&gt;COUNTA(E128:F128),E128&lt;0,F128&lt;0,AND(E128&gt;0,F128&gt;0),SUM(E128:F128)=0,COUNTIF(Categories!$A$6:$A$35,H128)&lt;&gt;1,AND(I128&lt;&gt;"Income",I128&lt;&gt;"Expense",I128&lt;&gt;"Transfer",I128&lt;&gt;"Other"),AND(I128="Transfer",J128=""),AND(K128&lt;&gt;"Cleared",K128&lt;&gt;"Pending"),AND(K128="Cleared",OR(NOT(ISNUMBER(L128)),L128&lt;B128)),AND(K128="Pending",L128&lt;&gt;"")),"REVIEW INPUT","OK"))</f>
        <v/>
      </c>
    </row>
    <row r="129" spans="1:13" x14ac:dyDescent="0.25">
      <c r="A129" s="4"/>
      <c r="B129" s="6"/>
      <c r="C129" s="4"/>
      <c r="D129" s="4"/>
      <c r="E129" s="7"/>
      <c r="F129" s="7"/>
      <c r="G129" s="4"/>
      <c r="H129" s="5"/>
      <c r="I129" t="str">
        <f>IF(H129="","",IFERROR(VLOOKUP(H129,Categories!$A$6:$B$35,2,FALSE),"UNMAPPED"))</f>
        <v/>
      </c>
      <c r="J129" s="4"/>
      <c r="K129" s="5"/>
      <c r="L129" s="6"/>
      <c r="M129" t="str">
        <f>IF(COUNTA(A129:H129,J129:L129)=0,"",IF(OR(A129="",COUNTIF($A$6:$A$205,A129)&lt;&gt;1,COUNTIF('Source Rows'!$A$6:$A$205,A129)&lt;&gt;1,COUNTIFS('Source Rows'!$A$6:$A$205,A129,'Source Rows'!$B$6:$B$205,B129,'Source Rows'!$C$6:$C$205,C129,'Source Rows'!$D$6:$D$205,D129,'Source Rows'!$E$6:$E$205,E129,'Source Rows'!$F$6:$F$205,F129,'Source Rows'!$G$6:$G$205,G129)&lt;&gt;1,NOT(ISNUMBER(B129)),C129="",D129="",G129="",COUNT(E129:F129)&lt;&gt;COUNTA(E129:F129),E129&lt;0,F129&lt;0,AND(E129&gt;0,F129&gt;0),SUM(E129:F129)=0,COUNTIF(Categories!$A$6:$A$35,H129)&lt;&gt;1,AND(I129&lt;&gt;"Income",I129&lt;&gt;"Expense",I129&lt;&gt;"Transfer",I129&lt;&gt;"Other"),AND(I129="Transfer",J129=""),AND(K129&lt;&gt;"Cleared",K129&lt;&gt;"Pending"),AND(K129="Cleared",OR(NOT(ISNUMBER(L129)),L129&lt;B129)),AND(K129="Pending",L129&lt;&gt;"")),"REVIEW INPUT","OK"))</f>
        <v/>
      </c>
    </row>
    <row r="130" spans="1:13" x14ac:dyDescent="0.25">
      <c r="A130" s="4"/>
      <c r="B130" s="6"/>
      <c r="C130" s="4"/>
      <c r="D130" s="4"/>
      <c r="E130" s="7"/>
      <c r="F130" s="7"/>
      <c r="G130" s="4"/>
      <c r="H130" s="5"/>
      <c r="I130" t="str">
        <f>IF(H130="","",IFERROR(VLOOKUP(H130,Categories!$A$6:$B$35,2,FALSE),"UNMAPPED"))</f>
        <v/>
      </c>
      <c r="J130" s="4"/>
      <c r="K130" s="5"/>
      <c r="L130" s="6"/>
      <c r="M130" t="str">
        <f>IF(COUNTA(A130:H130,J130:L130)=0,"",IF(OR(A130="",COUNTIF($A$6:$A$205,A130)&lt;&gt;1,COUNTIF('Source Rows'!$A$6:$A$205,A130)&lt;&gt;1,COUNTIFS('Source Rows'!$A$6:$A$205,A130,'Source Rows'!$B$6:$B$205,B130,'Source Rows'!$C$6:$C$205,C130,'Source Rows'!$D$6:$D$205,D130,'Source Rows'!$E$6:$E$205,E130,'Source Rows'!$F$6:$F$205,F130,'Source Rows'!$G$6:$G$205,G130)&lt;&gt;1,NOT(ISNUMBER(B130)),C130="",D130="",G130="",COUNT(E130:F130)&lt;&gt;COUNTA(E130:F130),E130&lt;0,F130&lt;0,AND(E130&gt;0,F130&gt;0),SUM(E130:F130)=0,COUNTIF(Categories!$A$6:$A$35,H130)&lt;&gt;1,AND(I130&lt;&gt;"Income",I130&lt;&gt;"Expense",I130&lt;&gt;"Transfer",I130&lt;&gt;"Other"),AND(I130="Transfer",J130=""),AND(K130&lt;&gt;"Cleared",K130&lt;&gt;"Pending"),AND(K130="Cleared",OR(NOT(ISNUMBER(L130)),L130&lt;B130)),AND(K130="Pending",L130&lt;&gt;"")),"REVIEW INPUT","OK"))</f>
        <v/>
      </c>
    </row>
    <row r="131" spans="1:13" x14ac:dyDescent="0.25">
      <c r="A131" s="4"/>
      <c r="B131" s="6"/>
      <c r="C131" s="4"/>
      <c r="D131" s="4"/>
      <c r="E131" s="7"/>
      <c r="F131" s="7"/>
      <c r="G131" s="4"/>
      <c r="H131" s="5"/>
      <c r="I131" t="str">
        <f>IF(H131="","",IFERROR(VLOOKUP(H131,Categories!$A$6:$B$35,2,FALSE),"UNMAPPED"))</f>
        <v/>
      </c>
      <c r="J131" s="4"/>
      <c r="K131" s="5"/>
      <c r="L131" s="6"/>
      <c r="M131" t="str">
        <f>IF(COUNTA(A131:H131,J131:L131)=0,"",IF(OR(A131="",COUNTIF($A$6:$A$205,A131)&lt;&gt;1,COUNTIF('Source Rows'!$A$6:$A$205,A131)&lt;&gt;1,COUNTIFS('Source Rows'!$A$6:$A$205,A131,'Source Rows'!$B$6:$B$205,B131,'Source Rows'!$C$6:$C$205,C131,'Source Rows'!$D$6:$D$205,D131,'Source Rows'!$E$6:$E$205,E131,'Source Rows'!$F$6:$F$205,F131,'Source Rows'!$G$6:$G$205,G131)&lt;&gt;1,NOT(ISNUMBER(B131)),C131="",D131="",G131="",COUNT(E131:F131)&lt;&gt;COUNTA(E131:F131),E131&lt;0,F131&lt;0,AND(E131&gt;0,F131&gt;0),SUM(E131:F131)=0,COUNTIF(Categories!$A$6:$A$35,H131)&lt;&gt;1,AND(I131&lt;&gt;"Income",I131&lt;&gt;"Expense",I131&lt;&gt;"Transfer",I131&lt;&gt;"Other"),AND(I131="Transfer",J131=""),AND(K131&lt;&gt;"Cleared",K131&lt;&gt;"Pending"),AND(K131="Cleared",OR(NOT(ISNUMBER(L131)),L131&lt;B131)),AND(K131="Pending",L131&lt;&gt;"")),"REVIEW INPUT","OK"))</f>
        <v/>
      </c>
    </row>
    <row r="132" spans="1:13" x14ac:dyDescent="0.25">
      <c r="A132" s="4"/>
      <c r="B132" s="6"/>
      <c r="C132" s="4"/>
      <c r="D132" s="4"/>
      <c r="E132" s="7"/>
      <c r="F132" s="7"/>
      <c r="G132" s="4"/>
      <c r="H132" s="5"/>
      <c r="I132" t="str">
        <f>IF(H132="","",IFERROR(VLOOKUP(H132,Categories!$A$6:$B$35,2,FALSE),"UNMAPPED"))</f>
        <v/>
      </c>
      <c r="J132" s="4"/>
      <c r="K132" s="5"/>
      <c r="L132" s="6"/>
      <c r="M132" t="str">
        <f>IF(COUNTA(A132:H132,J132:L132)=0,"",IF(OR(A132="",COUNTIF($A$6:$A$205,A132)&lt;&gt;1,COUNTIF('Source Rows'!$A$6:$A$205,A132)&lt;&gt;1,COUNTIFS('Source Rows'!$A$6:$A$205,A132,'Source Rows'!$B$6:$B$205,B132,'Source Rows'!$C$6:$C$205,C132,'Source Rows'!$D$6:$D$205,D132,'Source Rows'!$E$6:$E$205,E132,'Source Rows'!$F$6:$F$205,F132,'Source Rows'!$G$6:$G$205,G132)&lt;&gt;1,NOT(ISNUMBER(B132)),C132="",D132="",G132="",COUNT(E132:F132)&lt;&gt;COUNTA(E132:F132),E132&lt;0,F132&lt;0,AND(E132&gt;0,F132&gt;0),SUM(E132:F132)=0,COUNTIF(Categories!$A$6:$A$35,H132)&lt;&gt;1,AND(I132&lt;&gt;"Income",I132&lt;&gt;"Expense",I132&lt;&gt;"Transfer",I132&lt;&gt;"Other"),AND(I132="Transfer",J132=""),AND(K132&lt;&gt;"Cleared",K132&lt;&gt;"Pending"),AND(K132="Cleared",OR(NOT(ISNUMBER(L132)),L132&lt;B132)),AND(K132="Pending",L132&lt;&gt;"")),"REVIEW INPUT","OK"))</f>
        <v/>
      </c>
    </row>
    <row r="133" spans="1:13" x14ac:dyDescent="0.25">
      <c r="A133" s="4"/>
      <c r="B133" s="6"/>
      <c r="C133" s="4"/>
      <c r="D133" s="4"/>
      <c r="E133" s="7"/>
      <c r="F133" s="7"/>
      <c r="G133" s="4"/>
      <c r="H133" s="5"/>
      <c r="I133" t="str">
        <f>IF(H133="","",IFERROR(VLOOKUP(H133,Categories!$A$6:$B$35,2,FALSE),"UNMAPPED"))</f>
        <v/>
      </c>
      <c r="J133" s="4"/>
      <c r="K133" s="5"/>
      <c r="L133" s="6"/>
      <c r="M133" t="str">
        <f>IF(COUNTA(A133:H133,J133:L133)=0,"",IF(OR(A133="",COUNTIF($A$6:$A$205,A133)&lt;&gt;1,COUNTIF('Source Rows'!$A$6:$A$205,A133)&lt;&gt;1,COUNTIFS('Source Rows'!$A$6:$A$205,A133,'Source Rows'!$B$6:$B$205,B133,'Source Rows'!$C$6:$C$205,C133,'Source Rows'!$D$6:$D$205,D133,'Source Rows'!$E$6:$E$205,E133,'Source Rows'!$F$6:$F$205,F133,'Source Rows'!$G$6:$G$205,G133)&lt;&gt;1,NOT(ISNUMBER(B133)),C133="",D133="",G133="",COUNT(E133:F133)&lt;&gt;COUNTA(E133:F133),E133&lt;0,F133&lt;0,AND(E133&gt;0,F133&gt;0),SUM(E133:F133)=0,COUNTIF(Categories!$A$6:$A$35,H133)&lt;&gt;1,AND(I133&lt;&gt;"Income",I133&lt;&gt;"Expense",I133&lt;&gt;"Transfer",I133&lt;&gt;"Other"),AND(I133="Transfer",J133=""),AND(K133&lt;&gt;"Cleared",K133&lt;&gt;"Pending"),AND(K133="Cleared",OR(NOT(ISNUMBER(L133)),L133&lt;B133)),AND(K133="Pending",L133&lt;&gt;"")),"REVIEW INPUT","OK"))</f>
        <v/>
      </c>
    </row>
    <row r="134" spans="1:13" x14ac:dyDescent="0.25">
      <c r="A134" s="4"/>
      <c r="B134" s="6"/>
      <c r="C134" s="4"/>
      <c r="D134" s="4"/>
      <c r="E134" s="7"/>
      <c r="F134" s="7"/>
      <c r="G134" s="4"/>
      <c r="H134" s="5"/>
      <c r="I134" t="str">
        <f>IF(H134="","",IFERROR(VLOOKUP(H134,Categories!$A$6:$B$35,2,FALSE),"UNMAPPED"))</f>
        <v/>
      </c>
      <c r="J134" s="4"/>
      <c r="K134" s="5"/>
      <c r="L134" s="6"/>
      <c r="M134" t="str">
        <f>IF(COUNTA(A134:H134,J134:L134)=0,"",IF(OR(A134="",COUNTIF($A$6:$A$205,A134)&lt;&gt;1,COUNTIF('Source Rows'!$A$6:$A$205,A134)&lt;&gt;1,COUNTIFS('Source Rows'!$A$6:$A$205,A134,'Source Rows'!$B$6:$B$205,B134,'Source Rows'!$C$6:$C$205,C134,'Source Rows'!$D$6:$D$205,D134,'Source Rows'!$E$6:$E$205,E134,'Source Rows'!$F$6:$F$205,F134,'Source Rows'!$G$6:$G$205,G134)&lt;&gt;1,NOT(ISNUMBER(B134)),C134="",D134="",G134="",COUNT(E134:F134)&lt;&gt;COUNTA(E134:F134),E134&lt;0,F134&lt;0,AND(E134&gt;0,F134&gt;0),SUM(E134:F134)=0,COUNTIF(Categories!$A$6:$A$35,H134)&lt;&gt;1,AND(I134&lt;&gt;"Income",I134&lt;&gt;"Expense",I134&lt;&gt;"Transfer",I134&lt;&gt;"Other"),AND(I134="Transfer",J134=""),AND(K134&lt;&gt;"Cleared",K134&lt;&gt;"Pending"),AND(K134="Cleared",OR(NOT(ISNUMBER(L134)),L134&lt;B134)),AND(K134="Pending",L134&lt;&gt;"")),"REVIEW INPUT","OK"))</f>
        <v/>
      </c>
    </row>
    <row r="135" spans="1:13" x14ac:dyDescent="0.25">
      <c r="A135" s="4"/>
      <c r="B135" s="6"/>
      <c r="C135" s="4"/>
      <c r="D135" s="4"/>
      <c r="E135" s="7"/>
      <c r="F135" s="7"/>
      <c r="G135" s="4"/>
      <c r="H135" s="5"/>
      <c r="I135" t="str">
        <f>IF(H135="","",IFERROR(VLOOKUP(H135,Categories!$A$6:$B$35,2,FALSE),"UNMAPPED"))</f>
        <v/>
      </c>
      <c r="J135" s="4"/>
      <c r="K135" s="5"/>
      <c r="L135" s="6"/>
      <c r="M135" t="str">
        <f>IF(COUNTA(A135:H135,J135:L135)=0,"",IF(OR(A135="",COUNTIF($A$6:$A$205,A135)&lt;&gt;1,COUNTIF('Source Rows'!$A$6:$A$205,A135)&lt;&gt;1,COUNTIFS('Source Rows'!$A$6:$A$205,A135,'Source Rows'!$B$6:$B$205,B135,'Source Rows'!$C$6:$C$205,C135,'Source Rows'!$D$6:$D$205,D135,'Source Rows'!$E$6:$E$205,E135,'Source Rows'!$F$6:$F$205,F135,'Source Rows'!$G$6:$G$205,G135)&lt;&gt;1,NOT(ISNUMBER(B135)),C135="",D135="",G135="",COUNT(E135:F135)&lt;&gt;COUNTA(E135:F135),E135&lt;0,F135&lt;0,AND(E135&gt;0,F135&gt;0),SUM(E135:F135)=0,COUNTIF(Categories!$A$6:$A$35,H135)&lt;&gt;1,AND(I135&lt;&gt;"Income",I135&lt;&gt;"Expense",I135&lt;&gt;"Transfer",I135&lt;&gt;"Other"),AND(I135="Transfer",J135=""),AND(K135&lt;&gt;"Cleared",K135&lt;&gt;"Pending"),AND(K135="Cleared",OR(NOT(ISNUMBER(L135)),L135&lt;B135)),AND(K135="Pending",L135&lt;&gt;"")),"REVIEW INPUT","OK"))</f>
        <v/>
      </c>
    </row>
    <row r="136" spans="1:13" x14ac:dyDescent="0.25">
      <c r="A136" s="4"/>
      <c r="B136" s="6"/>
      <c r="C136" s="4"/>
      <c r="D136" s="4"/>
      <c r="E136" s="7"/>
      <c r="F136" s="7"/>
      <c r="G136" s="4"/>
      <c r="H136" s="5"/>
      <c r="I136" t="str">
        <f>IF(H136="","",IFERROR(VLOOKUP(H136,Categories!$A$6:$B$35,2,FALSE),"UNMAPPED"))</f>
        <v/>
      </c>
      <c r="J136" s="4"/>
      <c r="K136" s="5"/>
      <c r="L136" s="6"/>
      <c r="M136" t="str">
        <f>IF(COUNTA(A136:H136,J136:L136)=0,"",IF(OR(A136="",COUNTIF($A$6:$A$205,A136)&lt;&gt;1,COUNTIF('Source Rows'!$A$6:$A$205,A136)&lt;&gt;1,COUNTIFS('Source Rows'!$A$6:$A$205,A136,'Source Rows'!$B$6:$B$205,B136,'Source Rows'!$C$6:$C$205,C136,'Source Rows'!$D$6:$D$205,D136,'Source Rows'!$E$6:$E$205,E136,'Source Rows'!$F$6:$F$205,F136,'Source Rows'!$G$6:$G$205,G136)&lt;&gt;1,NOT(ISNUMBER(B136)),C136="",D136="",G136="",COUNT(E136:F136)&lt;&gt;COUNTA(E136:F136),E136&lt;0,F136&lt;0,AND(E136&gt;0,F136&gt;0),SUM(E136:F136)=0,COUNTIF(Categories!$A$6:$A$35,H136)&lt;&gt;1,AND(I136&lt;&gt;"Income",I136&lt;&gt;"Expense",I136&lt;&gt;"Transfer",I136&lt;&gt;"Other"),AND(I136="Transfer",J136=""),AND(K136&lt;&gt;"Cleared",K136&lt;&gt;"Pending"),AND(K136="Cleared",OR(NOT(ISNUMBER(L136)),L136&lt;B136)),AND(K136="Pending",L136&lt;&gt;"")),"REVIEW INPUT","OK"))</f>
        <v/>
      </c>
    </row>
    <row r="137" spans="1:13" x14ac:dyDescent="0.25">
      <c r="A137" s="4"/>
      <c r="B137" s="6"/>
      <c r="C137" s="4"/>
      <c r="D137" s="4"/>
      <c r="E137" s="7"/>
      <c r="F137" s="7"/>
      <c r="G137" s="4"/>
      <c r="H137" s="5"/>
      <c r="I137" t="str">
        <f>IF(H137="","",IFERROR(VLOOKUP(H137,Categories!$A$6:$B$35,2,FALSE),"UNMAPPED"))</f>
        <v/>
      </c>
      <c r="J137" s="4"/>
      <c r="K137" s="5"/>
      <c r="L137" s="6"/>
      <c r="M137" t="str">
        <f>IF(COUNTA(A137:H137,J137:L137)=0,"",IF(OR(A137="",COUNTIF($A$6:$A$205,A137)&lt;&gt;1,COUNTIF('Source Rows'!$A$6:$A$205,A137)&lt;&gt;1,COUNTIFS('Source Rows'!$A$6:$A$205,A137,'Source Rows'!$B$6:$B$205,B137,'Source Rows'!$C$6:$C$205,C137,'Source Rows'!$D$6:$D$205,D137,'Source Rows'!$E$6:$E$205,E137,'Source Rows'!$F$6:$F$205,F137,'Source Rows'!$G$6:$G$205,G137)&lt;&gt;1,NOT(ISNUMBER(B137)),C137="",D137="",G137="",COUNT(E137:F137)&lt;&gt;COUNTA(E137:F137),E137&lt;0,F137&lt;0,AND(E137&gt;0,F137&gt;0),SUM(E137:F137)=0,COUNTIF(Categories!$A$6:$A$35,H137)&lt;&gt;1,AND(I137&lt;&gt;"Income",I137&lt;&gt;"Expense",I137&lt;&gt;"Transfer",I137&lt;&gt;"Other"),AND(I137="Transfer",J137=""),AND(K137&lt;&gt;"Cleared",K137&lt;&gt;"Pending"),AND(K137="Cleared",OR(NOT(ISNUMBER(L137)),L137&lt;B137)),AND(K137="Pending",L137&lt;&gt;"")),"REVIEW INPUT","OK"))</f>
        <v/>
      </c>
    </row>
    <row r="138" spans="1:13" x14ac:dyDescent="0.25">
      <c r="A138" s="4"/>
      <c r="B138" s="6"/>
      <c r="C138" s="4"/>
      <c r="D138" s="4"/>
      <c r="E138" s="7"/>
      <c r="F138" s="7"/>
      <c r="G138" s="4"/>
      <c r="H138" s="5"/>
      <c r="I138" t="str">
        <f>IF(H138="","",IFERROR(VLOOKUP(H138,Categories!$A$6:$B$35,2,FALSE),"UNMAPPED"))</f>
        <v/>
      </c>
      <c r="J138" s="4"/>
      <c r="K138" s="5"/>
      <c r="L138" s="6"/>
      <c r="M138" t="str">
        <f>IF(COUNTA(A138:H138,J138:L138)=0,"",IF(OR(A138="",COUNTIF($A$6:$A$205,A138)&lt;&gt;1,COUNTIF('Source Rows'!$A$6:$A$205,A138)&lt;&gt;1,COUNTIFS('Source Rows'!$A$6:$A$205,A138,'Source Rows'!$B$6:$B$205,B138,'Source Rows'!$C$6:$C$205,C138,'Source Rows'!$D$6:$D$205,D138,'Source Rows'!$E$6:$E$205,E138,'Source Rows'!$F$6:$F$205,F138,'Source Rows'!$G$6:$G$205,G138)&lt;&gt;1,NOT(ISNUMBER(B138)),C138="",D138="",G138="",COUNT(E138:F138)&lt;&gt;COUNTA(E138:F138),E138&lt;0,F138&lt;0,AND(E138&gt;0,F138&gt;0),SUM(E138:F138)=0,COUNTIF(Categories!$A$6:$A$35,H138)&lt;&gt;1,AND(I138&lt;&gt;"Income",I138&lt;&gt;"Expense",I138&lt;&gt;"Transfer",I138&lt;&gt;"Other"),AND(I138="Transfer",J138=""),AND(K138&lt;&gt;"Cleared",K138&lt;&gt;"Pending"),AND(K138="Cleared",OR(NOT(ISNUMBER(L138)),L138&lt;B138)),AND(K138="Pending",L138&lt;&gt;"")),"REVIEW INPUT","OK"))</f>
        <v/>
      </c>
    </row>
    <row r="139" spans="1:13" x14ac:dyDescent="0.25">
      <c r="A139" s="4"/>
      <c r="B139" s="6"/>
      <c r="C139" s="4"/>
      <c r="D139" s="4"/>
      <c r="E139" s="7"/>
      <c r="F139" s="7"/>
      <c r="G139" s="4"/>
      <c r="H139" s="5"/>
      <c r="I139" t="str">
        <f>IF(H139="","",IFERROR(VLOOKUP(H139,Categories!$A$6:$B$35,2,FALSE),"UNMAPPED"))</f>
        <v/>
      </c>
      <c r="J139" s="4"/>
      <c r="K139" s="5"/>
      <c r="L139" s="6"/>
      <c r="M139" t="str">
        <f>IF(COUNTA(A139:H139,J139:L139)=0,"",IF(OR(A139="",COUNTIF($A$6:$A$205,A139)&lt;&gt;1,COUNTIF('Source Rows'!$A$6:$A$205,A139)&lt;&gt;1,COUNTIFS('Source Rows'!$A$6:$A$205,A139,'Source Rows'!$B$6:$B$205,B139,'Source Rows'!$C$6:$C$205,C139,'Source Rows'!$D$6:$D$205,D139,'Source Rows'!$E$6:$E$205,E139,'Source Rows'!$F$6:$F$205,F139,'Source Rows'!$G$6:$G$205,G139)&lt;&gt;1,NOT(ISNUMBER(B139)),C139="",D139="",G139="",COUNT(E139:F139)&lt;&gt;COUNTA(E139:F139),E139&lt;0,F139&lt;0,AND(E139&gt;0,F139&gt;0),SUM(E139:F139)=0,COUNTIF(Categories!$A$6:$A$35,H139)&lt;&gt;1,AND(I139&lt;&gt;"Income",I139&lt;&gt;"Expense",I139&lt;&gt;"Transfer",I139&lt;&gt;"Other"),AND(I139="Transfer",J139=""),AND(K139&lt;&gt;"Cleared",K139&lt;&gt;"Pending"),AND(K139="Cleared",OR(NOT(ISNUMBER(L139)),L139&lt;B139)),AND(K139="Pending",L139&lt;&gt;"")),"REVIEW INPUT","OK"))</f>
        <v/>
      </c>
    </row>
    <row r="140" spans="1:13" x14ac:dyDescent="0.25">
      <c r="A140" s="4"/>
      <c r="B140" s="6"/>
      <c r="C140" s="4"/>
      <c r="D140" s="4"/>
      <c r="E140" s="7"/>
      <c r="F140" s="7"/>
      <c r="G140" s="4"/>
      <c r="H140" s="5"/>
      <c r="I140" t="str">
        <f>IF(H140="","",IFERROR(VLOOKUP(H140,Categories!$A$6:$B$35,2,FALSE),"UNMAPPED"))</f>
        <v/>
      </c>
      <c r="J140" s="4"/>
      <c r="K140" s="5"/>
      <c r="L140" s="6"/>
      <c r="M140" t="str">
        <f>IF(COUNTA(A140:H140,J140:L140)=0,"",IF(OR(A140="",COUNTIF($A$6:$A$205,A140)&lt;&gt;1,COUNTIF('Source Rows'!$A$6:$A$205,A140)&lt;&gt;1,COUNTIFS('Source Rows'!$A$6:$A$205,A140,'Source Rows'!$B$6:$B$205,B140,'Source Rows'!$C$6:$C$205,C140,'Source Rows'!$D$6:$D$205,D140,'Source Rows'!$E$6:$E$205,E140,'Source Rows'!$F$6:$F$205,F140,'Source Rows'!$G$6:$G$205,G140)&lt;&gt;1,NOT(ISNUMBER(B140)),C140="",D140="",G140="",COUNT(E140:F140)&lt;&gt;COUNTA(E140:F140),E140&lt;0,F140&lt;0,AND(E140&gt;0,F140&gt;0),SUM(E140:F140)=0,COUNTIF(Categories!$A$6:$A$35,H140)&lt;&gt;1,AND(I140&lt;&gt;"Income",I140&lt;&gt;"Expense",I140&lt;&gt;"Transfer",I140&lt;&gt;"Other"),AND(I140="Transfer",J140=""),AND(K140&lt;&gt;"Cleared",K140&lt;&gt;"Pending"),AND(K140="Cleared",OR(NOT(ISNUMBER(L140)),L140&lt;B140)),AND(K140="Pending",L140&lt;&gt;"")),"REVIEW INPUT","OK"))</f>
        <v/>
      </c>
    </row>
    <row r="141" spans="1:13" x14ac:dyDescent="0.25">
      <c r="A141" s="4"/>
      <c r="B141" s="6"/>
      <c r="C141" s="4"/>
      <c r="D141" s="4"/>
      <c r="E141" s="7"/>
      <c r="F141" s="7"/>
      <c r="G141" s="4"/>
      <c r="H141" s="5"/>
      <c r="I141" t="str">
        <f>IF(H141="","",IFERROR(VLOOKUP(H141,Categories!$A$6:$B$35,2,FALSE),"UNMAPPED"))</f>
        <v/>
      </c>
      <c r="J141" s="4"/>
      <c r="K141" s="5"/>
      <c r="L141" s="6"/>
      <c r="M141" t="str">
        <f>IF(COUNTA(A141:H141,J141:L141)=0,"",IF(OR(A141="",COUNTIF($A$6:$A$205,A141)&lt;&gt;1,COUNTIF('Source Rows'!$A$6:$A$205,A141)&lt;&gt;1,COUNTIFS('Source Rows'!$A$6:$A$205,A141,'Source Rows'!$B$6:$B$205,B141,'Source Rows'!$C$6:$C$205,C141,'Source Rows'!$D$6:$D$205,D141,'Source Rows'!$E$6:$E$205,E141,'Source Rows'!$F$6:$F$205,F141,'Source Rows'!$G$6:$G$205,G141)&lt;&gt;1,NOT(ISNUMBER(B141)),C141="",D141="",G141="",COUNT(E141:F141)&lt;&gt;COUNTA(E141:F141),E141&lt;0,F141&lt;0,AND(E141&gt;0,F141&gt;0),SUM(E141:F141)=0,COUNTIF(Categories!$A$6:$A$35,H141)&lt;&gt;1,AND(I141&lt;&gt;"Income",I141&lt;&gt;"Expense",I141&lt;&gt;"Transfer",I141&lt;&gt;"Other"),AND(I141="Transfer",J141=""),AND(K141&lt;&gt;"Cleared",K141&lt;&gt;"Pending"),AND(K141="Cleared",OR(NOT(ISNUMBER(L141)),L141&lt;B141)),AND(K141="Pending",L141&lt;&gt;"")),"REVIEW INPUT","OK"))</f>
        <v/>
      </c>
    </row>
    <row r="142" spans="1:13" x14ac:dyDescent="0.25">
      <c r="A142" s="4"/>
      <c r="B142" s="6"/>
      <c r="C142" s="4"/>
      <c r="D142" s="4"/>
      <c r="E142" s="7"/>
      <c r="F142" s="7"/>
      <c r="G142" s="4"/>
      <c r="H142" s="5"/>
      <c r="I142" t="str">
        <f>IF(H142="","",IFERROR(VLOOKUP(H142,Categories!$A$6:$B$35,2,FALSE),"UNMAPPED"))</f>
        <v/>
      </c>
      <c r="J142" s="4"/>
      <c r="K142" s="5"/>
      <c r="L142" s="6"/>
      <c r="M142" t="str">
        <f>IF(COUNTA(A142:H142,J142:L142)=0,"",IF(OR(A142="",COUNTIF($A$6:$A$205,A142)&lt;&gt;1,COUNTIF('Source Rows'!$A$6:$A$205,A142)&lt;&gt;1,COUNTIFS('Source Rows'!$A$6:$A$205,A142,'Source Rows'!$B$6:$B$205,B142,'Source Rows'!$C$6:$C$205,C142,'Source Rows'!$D$6:$D$205,D142,'Source Rows'!$E$6:$E$205,E142,'Source Rows'!$F$6:$F$205,F142,'Source Rows'!$G$6:$G$205,G142)&lt;&gt;1,NOT(ISNUMBER(B142)),C142="",D142="",G142="",COUNT(E142:F142)&lt;&gt;COUNTA(E142:F142),E142&lt;0,F142&lt;0,AND(E142&gt;0,F142&gt;0),SUM(E142:F142)=0,COUNTIF(Categories!$A$6:$A$35,H142)&lt;&gt;1,AND(I142&lt;&gt;"Income",I142&lt;&gt;"Expense",I142&lt;&gt;"Transfer",I142&lt;&gt;"Other"),AND(I142="Transfer",J142=""),AND(K142&lt;&gt;"Cleared",K142&lt;&gt;"Pending"),AND(K142="Cleared",OR(NOT(ISNUMBER(L142)),L142&lt;B142)),AND(K142="Pending",L142&lt;&gt;"")),"REVIEW INPUT","OK"))</f>
        <v/>
      </c>
    </row>
    <row r="143" spans="1:13" x14ac:dyDescent="0.25">
      <c r="A143" s="4"/>
      <c r="B143" s="6"/>
      <c r="C143" s="4"/>
      <c r="D143" s="4"/>
      <c r="E143" s="7"/>
      <c r="F143" s="7"/>
      <c r="G143" s="4"/>
      <c r="H143" s="5"/>
      <c r="I143" t="str">
        <f>IF(H143="","",IFERROR(VLOOKUP(H143,Categories!$A$6:$B$35,2,FALSE),"UNMAPPED"))</f>
        <v/>
      </c>
      <c r="J143" s="4"/>
      <c r="K143" s="5"/>
      <c r="L143" s="6"/>
      <c r="M143" t="str">
        <f>IF(COUNTA(A143:H143,J143:L143)=0,"",IF(OR(A143="",COUNTIF($A$6:$A$205,A143)&lt;&gt;1,COUNTIF('Source Rows'!$A$6:$A$205,A143)&lt;&gt;1,COUNTIFS('Source Rows'!$A$6:$A$205,A143,'Source Rows'!$B$6:$B$205,B143,'Source Rows'!$C$6:$C$205,C143,'Source Rows'!$D$6:$D$205,D143,'Source Rows'!$E$6:$E$205,E143,'Source Rows'!$F$6:$F$205,F143,'Source Rows'!$G$6:$G$205,G143)&lt;&gt;1,NOT(ISNUMBER(B143)),C143="",D143="",G143="",COUNT(E143:F143)&lt;&gt;COUNTA(E143:F143),E143&lt;0,F143&lt;0,AND(E143&gt;0,F143&gt;0),SUM(E143:F143)=0,COUNTIF(Categories!$A$6:$A$35,H143)&lt;&gt;1,AND(I143&lt;&gt;"Income",I143&lt;&gt;"Expense",I143&lt;&gt;"Transfer",I143&lt;&gt;"Other"),AND(I143="Transfer",J143=""),AND(K143&lt;&gt;"Cleared",K143&lt;&gt;"Pending"),AND(K143="Cleared",OR(NOT(ISNUMBER(L143)),L143&lt;B143)),AND(K143="Pending",L143&lt;&gt;"")),"REVIEW INPUT","OK"))</f>
        <v/>
      </c>
    </row>
    <row r="144" spans="1:13" x14ac:dyDescent="0.25">
      <c r="A144" s="4"/>
      <c r="B144" s="6"/>
      <c r="C144" s="4"/>
      <c r="D144" s="4"/>
      <c r="E144" s="7"/>
      <c r="F144" s="7"/>
      <c r="G144" s="4"/>
      <c r="H144" s="5"/>
      <c r="I144" t="str">
        <f>IF(H144="","",IFERROR(VLOOKUP(H144,Categories!$A$6:$B$35,2,FALSE),"UNMAPPED"))</f>
        <v/>
      </c>
      <c r="J144" s="4"/>
      <c r="K144" s="5"/>
      <c r="L144" s="6"/>
      <c r="M144" t="str">
        <f>IF(COUNTA(A144:H144,J144:L144)=0,"",IF(OR(A144="",COUNTIF($A$6:$A$205,A144)&lt;&gt;1,COUNTIF('Source Rows'!$A$6:$A$205,A144)&lt;&gt;1,COUNTIFS('Source Rows'!$A$6:$A$205,A144,'Source Rows'!$B$6:$B$205,B144,'Source Rows'!$C$6:$C$205,C144,'Source Rows'!$D$6:$D$205,D144,'Source Rows'!$E$6:$E$205,E144,'Source Rows'!$F$6:$F$205,F144,'Source Rows'!$G$6:$G$205,G144)&lt;&gt;1,NOT(ISNUMBER(B144)),C144="",D144="",G144="",COUNT(E144:F144)&lt;&gt;COUNTA(E144:F144),E144&lt;0,F144&lt;0,AND(E144&gt;0,F144&gt;0),SUM(E144:F144)=0,COUNTIF(Categories!$A$6:$A$35,H144)&lt;&gt;1,AND(I144&lt;&gt;"Income",I144&lt;&gt;"Expense",I144&lt;&gt;"Transfer",I144&lt;&gt;"Other"),AND(I144="Transfer",J144=""),AND(K144&lt;&gt;"Cleared",K144&lt;&gt;"Pending"),AND(K144="Cleared",OR(NOT(ISNUMBER(L144)),L144&lt;B144)),AND(K144="Pending",L144&lt;&gt;"")),"REVIEW INPUT","OK"))</f>
        <v/>
      </c>
    </row>
    <row r="145" spans="1:13" x14ac:dyDescent="0.25">
      <c r="A145" s="4"/>
      <c r="B145" s="6"/>
      <c r="C145" s="4"/>
      <c r="D145" s="4"/>
      <c r="E145" s="7"/>
      <c r="F145" s="7"/>
      <c r="G145" s="4"/>
      <c r="H145" s="5"/>
      <c r="I145" t="str">
        <f>IF(H145="","",IFERROR(VLOOKUP(H145,Categories!$A$6:$B$35,2,FALSE),"UNMAPPED"))</f>
        <v/>
      </c>
      <c r="J145" s="4"/>
      <c r="K145" s="5"/>
      <c r="L145" s="6"/>
      <c r="M145" t="str">
        <f>IF(COUNTA(A145:H145,J145:L145)=0,"",IF(OR(A145="",COUNTIF($A$6:$A$205,A145)&lt;&gt;1,COUNTIF('Source Rows'!$A$6:$A$205,A145)&lt;&gt;1,COUNTIFS('Source Rows'!$A$6:$A$205,A145,'Source Rows'!$B$6:$B$205,B145,'Source Rows'!$C$6:$C$205,C145,'Source Rows'!$D$6:$D$205,D145,'Source Rows'!$E$6:$E$205,E145,'Source Rows'!$F$6:$F$205,F145,'Source Rows'!$G$6:$G$205,G145)&lt;&gt;1,NOT(ISNUMBER(B145)),C145="",D145="",G145="",COUNT(E145:F145)&lt;&gt;COUNTA(E145:F145),E145&lt;0,F145&lt;0,AND(E145&gt;0,F145&gt;0),SUM(E145:F145)=0,COUNTIF(Categories!$A$6:$A$35,H145)&lt;&gt;1,AND(I145&lt;&gt;"Income",I145&lt;&gt;"Expense",I145&lt;&gt;"Transfer",I145&lt;&gt;"Other"),AND(I145="Transfer",J145=""),AND(K145&lt;&gt;"Cleared",K145&lt;&gt;"Pending"),AND(K145="Cleared",OR(NOT(ISNUMBER(L145)),L145&lt;B145)),AND(K145="Pending",L145&lt;&gt;"")),"REVIEW INPUT","OK"))</f>
        <v/>
      </c>
    </row>
    <row r="146" spans="1:13" x14ac:dyDescent="0.25">
      <c r="A146" s="4"/>
      <c r="B146" s="6"/>
      <c r="C146" s="4"/>
      <c r="D146" s="4"/>
      <c r="E146" s="7"/>
      <c r="F146" s="7"/>
      <c r="G146" s="4"/>
      <c r="H146" s="5"/>
      <c r="I146" t="str">
        <f>IF(H146="","",IFERROR(VLOOKUP(H146,Categories!$A$6:$B$35,2,FALSE),"UNMAPPED"))</f>
        <v/>
      </c>
      <c r="J146" s="4"/>
      <c r="K146" s="5"/>
      <c r="L146" s="6"/>
      <c r="M146" t="str">
        <f>IF(COUNTA(A146:H146,J146:L146)=0,"",IF(OR(A146="",COUNTIF($A$6:$A$205,A146)&lt;&gt;1,COUNTIF('Source Rows'!$A$6:$A$205,A146)&lt;&gt;1,COUNTIFS('Source Rows'!$A$6:$A$205,A146,'Source Rows'!$B$6:$B$205,B146,'Source Rows'!$C$6:$C$205,C146,'Source Rows'!$D$6:$D$205,D146,'Source Rows'!$E$6:$E$205,E146,'Source Rows'!$F$6:$F$205,F146,'Source Rows'!$G$6:$G$205,G146)&lt;&gt;1,NOT(ISNUMBER(B146)),C146="",D146="",G146="",COUNT(E146:F146)&lt;&gt;COUNTA(E146:F146),E146&lt;0,F146&lt;0,AND(E146&gt;0,F146&gt;0),SUM(E146:F146)=0,COUNTIF(Categories!$A$6:$A$35,H146)&lt;&gt;1,AND(I146&lt;&gt;"Income",I146&lt;&gt;"Expense",I146&lt;&gt;"Transfer",I146&lt;&gt;"Other"),AND(I146="Transfer",J146=""),AND(K146&lt;&gt;"Cleared",K146&lt;&gt;"Pending"),AND(K146="Cleared",OR(NOT(ISNUMBER(L146)),L146&lt;B146)),AND(K146="Pending",L146&lt;&gt;"")),"REVIEW INPUT","OK"))</f>
        <v/>
      </c>
    </row>
    <row r="147" spans="1:13" x14ac:dyDescent="0.25">
      <c r="A147" s="4"/>
      <c r="B147" s="6"/>
      <c r="C147" s="4"/>
      <c r="D147" s="4"/>
      <c r="E147" s="7"/>
      <c r="F147" s="7"/>
      <c r="G147" s="4"/>
      <c r="H147" s="5"/>
      <c r="I147" t="str">
        <f>IF(H147="","",IFERROR(VLOOKUP(H147,Categories!$A$6:$B$35,2,FALSE),"UNMAPPED"))</f>
        <v/>
      </c>
      <c r="J147" s="4"/>
      <c r="K147" s="5"/>
      <c r="L147" s="6"/>
      <c r="M147" t="str">
        <f>IF(COUNTA(A147:H147,J147:L147)=0,"",IF(OR(A147="",COUNTIF($A$6:$A$205,A147)&lt;&gt;1,COUNTIF('Source Rows'!$A$6:$A$205,A147)&lt;&gt;1,COUNTIFS('Source Rows'!$A$6:$A$205,A147,'Source Rows'!$B$6:$B$205,B147,'Source Rows'!$C$6:$C$205,C147,'Source Rows'!$D$6:$D$205,D147,'Source Rows'!$E$6:$E$205,E147,'Source Rows'!$F$6:$F$205,F147,'Source Rows'!$G$6:$G$205,G147)&lt;&gt;1,NOT(ISNUMBER(B147)),C147="",D147="",G147="",COUNT(E147:F147)&lt;&gt;COUNTA(E147:F147),E147&lt;0,F147&lt;0,AND(E147&gt;0,F147&gt;0),SUM(E147:F147)=0,COUNTIF(Categories!$A$6:$A$35,H147)&lt;&gt;1,AND(I147&lt;&gt;"Income",I147&lt;&gt;"Expense",I147&lt;&gt;"Transfer",I147&lt;&gt;"Other"),AND(I147="Transfer",J147=""),AND(K147&lt;&gt;"Cleared",K147&lt;&gt;"Pending"),AND(K147="Cleared",OR(NOT(ISNUMBER(L147)),L147&lt;B147)),AND(K147="Pending",L147&lt;&gt;"")),"REVIEW INPUT","OK"))</f>
        <v/>
      </c>
    </row>
    <row r="148" spans="1:13" x14ac:dyDescent="0.25">
      <c r="A148" s="4"/>
      <c r="B148" s="6"/>
      <c r="C148" s="4"/>
      <c r="D148" s="4"/>
      <c r="E148" s="7"/>
      <c r="F148" s="7"/>
      <c r="G148" s="4"/>
      <c r="H148" s="5"/>
      <c r="I148" t="str">
        <f>IF(H148="","",IFERROR(VLOOKUP(H148,Categories!$A$6:$B$35,2,FALSE),"UNMAPPED"))</f>
        <v/>
      </c>
      <c r="J148" s="4"/>
      <c r="K148" s="5"/>
      <c r="L148" s="6"/>
      <c r="M148" t="str">
        <f>IF(COUNTA(A148:H148,J148:L148)=0,"",IF(OR(A148="",COUNTIF($A$6:$A$205,A148)&lt;&gt;1,COUNTIF('Source Rows'!$A$6:$A$205,A148)&lt;&gt;1,COUNTIFS('Source Rows'!$A$6:$A$205,A148,'Source Rows'!$B$6:$B$205,B148,'Source Rows'!$C$6:$C$205,C148,'Source Rows'!$D$6:$D$205,D148,'Source Rows'!$E$6:$E$205,E148,'Source Rows'!$F$6:$F$205,F148,'Source Rows'!$G$6:$G$205,G148)&lt;&gt;1,NOT(ISNUMBER(B148)),C148="",D148="",G148="",COUNT(E148:F148)&lt;&gt;COUNTA(E148:F148),E148&lt;0,F148&lt;0,AND(E148&gt;0,F148&gt;0),SUM(E148:F148)=0,COUNTIF(Categories!$A$6:$A$35,H148)&lt;&gt;1,AND(I148&lt;&gt;"Income",I148&lt;&gt;"Expense",I148&lt;&gt;"Transfer",I148&lt;&gt;"Other"),AND(I148="Transfer",J148=""),AND(K148&lt;&gt;"Cleared",K148&lt;&gt;"Pending"),AND(K148="Cleared",OR(NOT(ISNUMBER(L148)),L148&lt;B148)),AND(K148="Pending",L148&lt;&gt;"")),"REVIEW INPUT","OK"))</f>
        <v/>
      </c>
    </row>
    <row r="149" spans="1:13" x14ac:dyDescent="0.25">
      <c r="A149" s="4"/>
      <c r="B149" s="6"/>
      <c r="C149" s="4"/>
      <c r="D149" s="4"/>
      <c r="E149" s="7"/>
      <c r="F149" s="7"/>
      <c r="G149" s="4"/>
      <c r="H149" s="5"/>
      <c r="I149" t="str">
        <f>IF(H149="","",IFERROR(VLOOKUP(H149,Categories!$A$6:$B$35,2,FALSE),"UNMAPPED"))</f>
        <v/>
      </c>
      <c r="J149" s="4"/>
      <c r="K149" s="5"/>
      <c r="L149" s="6"/>
      <c r="M149" t="str">
        <f>IF(COUNTA(A149:H149,J149:L149)=0,"",IF(OR(A149="",COUNTIF($A$6:$A$205,A149)&lt;&gt;1,COUNTIF('Source Rows'!$A$6:$A$205,A149)&lt;&gt;1,COUNTIFS('Source Rows'!$A$6:$A$205,A149,'Source Rows'!$B$6:$B$205,B149,'Source Rows'!$C$6:$C$205,C149,'Source Rows'!$D$6:$D$205,D149,'Source Rows'!$E$6:$E$205,E149,'Source Rows'!$F$6:$F$205,F149,'Source Rows'!$G$6:$G$205,G149)&lt;&gt;1,NOT(ISNUMBER(B149)),C149="",D149="",G149="",COUNT(E149:F149)&lt;&gt;COUNTA(E149:F149),E149&lt;0,F149&lt;0,AND(E149&gt;0,F149&gt;0),SUM(E149:F149)=0,COUNTIF(Categories!$A$6:$A$35,H149)&lt;&gt;1,AND(I149&lt;&gt;"Income",I149&lt;&gt;"Expense",I149&lt;&gt;"Transfer",I149&lt;&gt;"Other"),AND(I149="Transfer",J149=""),AND(K149&lt;&gt;"Cleared",K149&lt;&gt;"Pending"),AND(K149="Cleared",OR(NOT(ISNUMBER(L149)),L149&lt;B149)),AND(K149="Pending",L149&lt;&gt;"")),"REVIEW INPUT","OK"))</f>
        <v/>
      </c>
    </row>
    <row r="150" spans="1:13" x14ac:dyDescent="0.25">
      <c r="A150" s="4"/>
      <c r="B150" s="6"/>
      <c r="C150" s="4"/>
      <c r="D150" s="4"/>
      <c r="E150" s="7"/>
      <c r="F150" s="7"/>
      <c r="G150" s="4"/>
      <c r="H150" s="5"/>
      <c r="I150" t="str">
        <f>IF(H150="","",IFERROR(VLOOKUP(H150,Categories!$A$6:$B$35,2,FALSE),"UNMAPPED"))</f>
        <v/>
      </c>
      <c r="J150" s="4"/>
      <c r="K150" s="5"/>
      <c r="L150" s="6"/>
      <c r="M150" t="str">
        <f>IF(COUNTA(A150:H150,J150:L150)=0,"",IF(OR(A150="",COUNTIF($A$6:$A$205,A150)&lt;&gt;1,COUNTIF('Source Rows'!$A$6:$A$205,A150)&lt;&gt;1,COUNTIFS('Source Rows'!$A$6:$A$205,A150,'Source Rows'!$B$6:$B$205,B150,'Source Rows'!$C$6:$C$205,C150,'Source Rows'!$D$6:$D$205,D150,'Source Rows'!$E$6:$E$205,E150,'Source Rows'!$F$6:$F$205,F150,'Source Rows'!$G$6:$G$205,G150)&lt;&gt;1,NOT(ISNUMBER(B150)),C150="",D150="",G150="",COUNT(E150:F150)&lt;&gt;COUNTA(E150:F150),E150&lt;0,F150&lt;0,AND(E150&gt;0,F150&gt;0),SUM(E150:F150)=0,COUNTIF(Categories!$A$6:$A$35,H150)&lt;&gt;1,AND(I150&lt;&gt;"Income",I150&lt;&gt;"Expense",I150&lt;&gt;"Transfer",I150&lt;&gt;"Other"),AND(I150="Transfer",J150=""),AND(K150&lt;&gt;"Cleared",K150&lt;&gt;"Pending"),AND(K150="Cleared",OR(NOT(ISNUMBER(L150)),L150&lt;B150)),AND(K150="Pending",L150&lt;&gt;"")),"REVIEW INPUT","OK"))</f>
        <v/>
      </c>
    </row>
    <row r="151" spans="1:13" x14ac:dyDescent="0.25">
      <c r="A151" s="4"/>
      <c r="B151" s="6"/>
      <c r="C151" s="4"/>
      <c r="D151" s="4"/>
      <c r="E151" s="7"/>
      <c r="F151" s="7"/>
      <c r="G151" s="4"/>
      <c r="H151" s="5"/>
      <c r="I151" t="str">
        <f>IF(H151="","",IFERROR(VLOOKUP(H151,Categories!$A$6:$B$35,2,FALSE),"UNMAPPED"))</f>
        <v/>
      </c>
      <c r="J151" s="4"/>
      <c r="K151" s="5"/>
      <c r="L151" s="6"/>
      <c r="M151" t="str">
        <f>IF(COUNTA(A151:H151,J151:L151)=0,"",IF(OR(A151="",COUNTIF($A$6:$A$205,A151)&lt;&gt;1,COUNTIF('Source Rows'!$A$6:$A$205,A151)&lt;&gt;1,COUNTIFS('Source Rows'!$A$6:$A$205,A151,'Source Rows'!$B$6:$B$205,B151,'Source Rows'!$C$6:$C$205,C151,'Source Rows'!$D$6:$D$205,D151,'Source Rows'!$E$6:$E$205,E151,'Source Rows'!$F$6:$F$205,F151,'Source Rows'!$G$6:$G$205,G151)&lt;&gt;1,NOT(ISNUMBER(B151)),C151="",D151="",G151="",COUNT(E151:F151)&lt;&gt;COUNTA(E151:F151),E151&lt;0,F151&lt;0,AND(E151&gt;0,F151&gt;0),SUM(E151:F151)=0,COUNTIF(Categories!$A$6:$A$35,H151)&lt;&gt;1,AND(I151&lt;&gt;"Income",I151&lt;&gt;"Expense",I151&lt;&gt;"Transfer",I151&lt;&gt;"Other"),AND(I151="Transfer",J151=""),AND(K151&lt;&gt;"Cleared",K151&lt;&gt;"Pending"),AND(K151="Cleared",OR(NOT(ISNUMBER(L151)),L151&lt;B151)),AND(K151="Pending",L151&lt;&gt;"")),"REVIEW INPUT","OK"))</f>
        <v/>
      </c>
    </row>
    <row r="152" spans="1:13" x14ac:dyDescent="0.25">
      <c r="A152" s="4"/>
      <c r="B152" s="6"/>
      <c r="C152" s="4"/>
      <c r="D152" s="4"/>
      <c r="E152" s="7"/>
      <c r="F152" s="7"/>
      <c r="G152" s="4"/>
      <c r="H152" s="5"/>
      <c r="I152" t="str">
        <f>IF(H152="","",IFERROR(VLOOKUP(H152,Categories!$A$6:$B$35,2,FALSE),"UNMAPPED"))</f>
        <v/>
      </c>
      <c r="J152" s="4"/>
      <c r="K152" s="5"/>
      <c r="L152" s="6"/>
      <c r="M152" t="str">
        <f>IF(COUNTA(A152:H152,J152:L152)=0,"",IF(OR(A152="",COUNTIF($A$6:$A$205,A152)&lt;&gt;1,COUNTIF('Source Rows'!$A$6:$A$205,A152)&lt;&gt;1,COUNTIFS('Source Rows'!$A$6:$A$205,A152,'Source Rows'!$B$6:$B$205,B152,'Source Rows'!$C$6:$C$205,C152,'Source Rows'!$D$6:$D$205,D152,'Source Rows'!$E$6:$E$205,E152,'Source Rows'!$F$6:$F$205,F152,'Source Rows'!$G$6:$G$205,G152)&lt;&gt;1,NOT(ISNUMBER(B152)),C152="",D152="",G152="",COUNT(E152:F152)&lt;&gt;COUNTA(E152:F152),E152&lt;0,F152&lt;0,AND(E152&gt;0,F152&gt;0),SUM(E152:F152)=0,COUNTIF(Categories!$A$6:$A$35,H152)&lt;&gt;1,AND(I152&lt;&gt;"Income",I152&lt;&gt;"Expense",I152&lt;&gt;"Transfer",I152&lt;&gt;"Other"),AND(I152="Transfer",J152=""),AND(K152&lt;&gt;"Cleared",K152&lt;&gt;"Pending"),AND(K152="Cleared",OR(NOT(ISNUMBER(L152)),L152&lt;B152)),AND(K152="Pending",L152&lt;&gt;"")),"REVIEW INPUT","OK"))</f>
        <v/>
      </c>
    </row>
    <row r="153" spans="1:13" x14ac:dyDescent="0.25">
      <c r="A153" s="4"/>
      <c r="B153" s="6"/>
      <c r="C153" s="4"/>
      <c r="D153" s="4"/>
      <c r="E153" s="7"/>
      <c r="F153" s="7"/>
      <c r="G153" s="4"/>
      <c r="H153" s="5"/>
      <c r="I153" t="str">
        <f>IF(H153="","",IFERROR(VLOOKUP(H153,Categories!$A$6:$B$35,2,FALSE),"UNMAPPED"))</f>
        <v/>
      </c>
      <c r="J153" s="4"/>
      <c r="K153" s="5"/>
      <c r="L153" s="6"/>
      <c r="M153" t="str">
        <f>IF(COUNTA(A153:H153,J153:L153)=0,"",IF(OR(A153="",COUNTIF($A$6:$A$205,A153)&lt;&gt;1,COUNTIF('Source Rows'!$A$6:$A$205,A153)&lt;&gt;1,COUNTIFS('Source Rows'!$A$6:$A$205,A153,'Source Rows'!$B$6:$B$205,B153,'Source Rows'!$C$6:$C$205,C153,'Source Rows'!$D$6:$D$205,D153,'Source Rows'!$E$6:$E$205,E153,'Source Rows'!$F$6:$F$205,F153,'Source Rows'!$G$6:$G$205,G153)&lt;&gt;1,NOT(ISNUMBER(B153)),C153="",D153="",G153="",COUNT(E153:F153)&lt;&gt;COUNTA(E153:F153),E153&lt;0,F153&lt;0,AND(E153&gt;0,F153&gt;0),SUM(E153:F153)=0,COUNTIF(Categories!$A$6:$A$35,H153)&lt;&gt;1,AND(I153&lt;&gt;"Income",I153&lt;&gt;"Expense",I153&lt;&gt;"Transfer",I153&lt;&gt;"Other"),AND(I153="Transfer",J153=""),AND(K153&lt;&gt;"Cleared",K153&lt;&gt;"Pending"),AND(K153="Cleared",OR(NOT(ISNUMBER(L153)),L153&lt;B153)),AND(K153="Pending",L153&lt;&gt;"")),"REVIEW INPUT","OK"))</f>
        <v/>
      </c>
    </row>
    <row r="154" spans="1:13" x14ac:dyDescent="0.25">
      <c r="A154" s="4"/>
      <c r="B154" s="6"/>
      <c r="C154" s="4"/>
      <c r="D154" s="4"/>
      <c r="E154" s="7"/>
      <c r="F154" s="7"/>
      <c r="G154" s="4"/>
      <c r="H154" s="5"/>
      <c r="I154" t="str">
        <f>IF(H154="","",IFERROR(VLOOKUP(H154,Categories!$A$6:$B$35,2,FALSE),"UNMAPPED"))</f>
        <v/>
      </c>
      <c r="J154" s="4"/>
      <c r="K154" s="5"/>
      <c r="L154" s="6"/>
      <c r="M154" t="str">
        <f>IF(COUNTA(A154:H154,J154:L154)=0,"",IF(OR(A154="",COUNTIF($A$6:$A$205,A154)&lt;&gt;1,COUNTIF('Source Rows'!$A$6:$A$205,A154)&lt;&gt;1,COUNTIFS('Source Rows'!$A$6:$A$205,A154,'Source Rows'!$B$6:$B$205,B154,'Source Rows'!$C$6:$C$205,C154,'Source Rows'!$D$6:$D$205,D154,'Source Rows'!$E$6:$E$205,E154,'Source Rows'!$F$6:$F$205,F154,'Source Rows'!$G$6:$G$205,G154)&lt;&gt;1,NOT(ISNUMBER(B154)),C154="",D154="",G154="",COUNT(E154:F154)&lt;&gt;COUNTA(E154:F154),E154&lt;0,F154&lt;0,AND(E154&gt;0,F154&gt;0),SUM(E154:F154)=0,COUNTIF(Categories!$A$6:$A$35,H154)&lt;&gt;1,AND(I154&lt;&gt;"Income",I154&lt;&gt;"Expense",I154&lt;&gt;"Transfer",I154&lt;&gt;"Other"),AND(I154="Transfer",J154=""),AND(K154&lt;&gt;"Cleared",K154&lt;&gt;"Pending"),AND(K154="Cleared",OR(NOT(ISNUMBER(L154)),L154&lt;B154)),AND(K154="Pending",L154&lt;&gt;"")),"REVIEW INPUT","OK"))</f>
        <v/>
      </c>
    </row>
    <row r="155" spans="1:13" x14ac:dyDescent="0.25">
      <c r="A155" s="4"/>
      <c r="B155" s="6"/>
      <c r="C155" s="4"/>
      <c r="D155" s="4"/>
      <c r="E155" s="7"/>
      <c r="F155" s="7"/>
      <c r="G155" s="4"/>
      <c r="H155" s="5"/>
      <c r="I155" t="str">
        <f>IF(H155="","",IFERROR(VLOOKUP(H155,Categories!$A$6:$B$35,2,FALSE),"UNMAPPED"))</f>
        <v/>
      </c>
      <c r="J155" s="4"/>
      <c r="K155" s="5"/>
      <c r="L155" s="6"/>
      <c r="M155" t="str">
        <f>IF(COUNTA(A155:H155,J155:L155)=0,"",IF(OR(A155="",COUNTIF($A$6:$A$205,A155)&lt;&gt;1,COUNTIF('Source Rows'!$A$6:$A$205,A155)&lt;&gt;1,COUNTIFS('Source Rows'!$A$6:$A$205,A155,'Source Rows'!$B$6:$B$205,B155,'Source Rows'!$C$6:$C$205,C155,'Source Rows'!$D$6:$D$205,D155,'Source Rows'!$E$6:$E$205,E155,'Source Rows'!$F$6:$F$205,F155,'Source Rows'!$G$6:$G$205,G155)&lt;&gt;1,NOT(ISNUMBER(B155)),C155="",D155="",G155="",COUNT(E155:F155)&lt;&gt;COUNTA(E155:F155),E155&lt;0,F155&lt;0,AND(E155&gt;0,F155&gt;0),SUM(E155:F155)=0,COUNTIF(Categories!$A$6:$A$35,H155)&lt;&gt;1,AND(I155&lt;&gt;"Income",I155&lt;&gt;"Expense",I155&lt;&gt;"Transfer",I155&lt;&gt;"Other"),AND(I155="Transfer",J155=""),AND(K155&lt;&gt;"Cleared",K155&lt;&gt;"Pending"),AND(K155="Cleared",OR(NOT(ISNUMBER(L155)),L155&lt;B155)),AND(K155="Pending",L155&lt;&gt;"")),"REVIEW INPUT","OK"))</f>
        <v/>
      </c>
    </row>
    <row r="156" spans="1:13" x14ac:dyDescent="0.25">
      <c r="A156" s="4"/>
      <c r="B156" s="6"/>
      <c r="C156" s="4"/>
      <c r="D156" s="4"/>
      <c r="E156" s="7"/>
      <c r="F156" s="7"/>
      <c r="G156" s="4"/>
      <c r="H156" s="5"/>
      <c r="I156" t="str">
        <f>IF(H156="","",IFERROR(VLOOKUP(H156,Categories!$A$6:$B$35,2,FALSE),"UNMAPPED"))</f>
        <v/>
      </c>
      <c r="J156" s="4"/>
      <c r="K156" s="5"/>
      <c r="L156" s="6"/>
      <c r="M156" t="str">
        <f>IF(COUNTA(A156:H156,J156:L156)=0,"",IF(OR(A156="",COUNTIF($A$6:$A$205,A156)&lt;&gt;1,COUNTIF('Source Rows'!$A$6:$A$205,A156)&lt;&gt;1,COUNTIFS('Source Rows'!$A$6:$A$205,A156,'Source Rows'!$B$6:$B$205,B156,'Source Rows'!$C$6:$C$205,C156,'Source Rows'!$D$6:$D$205,D156,'Source Rows'!$E$6:$E$205,E156,'Source Rows'!$F$6:$F$205,F156,'Source Rows'!$G$6:$G$205,G156)&lt;&gt;1,NOT(ISNUMBER(B156)),C156="",D156="",G156="",COUNT(E156:F156)&lt;&gt;COUNTA(E156:F156),E156&lt;0,F156&lt;0,AND(E156&gt;0,F156&gt;0),SUM(E156:F156)=0,COUNTIF(Categories!$A$6:$A$35,H156)&lt;&gt;1,AND(I156&lt;&gt;"Income",I156&lt;&gt;"Expense",I156&lt;&gt;"Transfer",I156&lt;&gt;"Other"),AND(I156="Transfer",J156=""),AND(K156&lt;&gt;"Cleared",K156&lt;&gt;"Pending"),AND(K156="Cleared",OR(NOT(ISNUMBER(L156)),L156&lt;B156)),AND(K156="Pending",L156&lt;&gt;"")),"REVIEW INPUT","OK"))</f>
        <v/>
      </c>
    </row>
    <row r="157" spans="1:13" x14ac:dyDescent="0.25">
      <c r="A157" s="4"/>
      <c r="B157" s="6"/>
      <c r="C157" s="4"/>
      <c r="D157" s="4"/>
      <c r="E157" s="7"/>
      <c r="F157" s="7"/>
      <c r="G157" s="4"/>
      <c r="H157" s="5"/>
      <c r="I157" t="str">
        <f>IF(H157="","",IFERROR(VLOOKUP(H157,Categories!$A$6:$B$35,2,FALSE),"UNMAPPED"))</f>
        <v/>
      </c>
      <c r="J157" s="4"/>
      <c r="K157" s="5"/>
      <c r="L157" s="6"/>
      <c r="M157" t="str">
        <f>IF(COUNTA(A157:H157,J157:L157)=0,"",IF(OR(A157="",COUNTIF($A$6:$A$205,A157)&lt;&gt;1,COUNTIF('Source Rows'!$A$6:$A$205,A157)&lt;&gt;1,COUNTIFS('Source Rows'!$A$6:$A$205,A157,'Source Rows'!$B$6:$B$205,B157,'Source Rows'!$C$6:$C$205,C157,'Source Rows'!$D$6:$D$205,D157,'Source Rows'!$E$6:$E$205,E157,'Source Rows'!$F$6:$F$205,F157,'Source Rows'!$G$6:$G$205,G157)&lt;&gt;1,NOT(ISNUMBER(B157)),C157="",D157="",G157="",COUNT(E157:F157)&lt;&gt;COUNTA(E157:F157),E157&lt;0,F157&lt;0,AND(E157&gt;0,F157&gt;0),SUM(E157:F157)=0,COUNTIF(Categories!$A$6:$A$35,H157)&lt;&gt;1,AND(I157&lt;&gt;"Income",I157&lt;&gt;"Expense",I157&lt;&gt;"Transfer",I157&lt;&gt;"Other"),AND(I157="Transfer",J157=""),AND(K157&lt;&gt;"Cleared",K157&lt;&gt;"Pending"),AND(K157="Cleared",OR(NOT(ISNUMBER(L157)),L157&lt;B157)),AND(K157="Pending",L157&lt;&gt;"")),"REVIEW INPUT","OK"))</f>
        <v/>
      </c>
    </row>
    <row r="158" spans="1:13" x14ac:dyDescent="0.25">
      <c r="A158" s="4"/>
      <c r="B158" s="6"/>
      <c r="C158" s="4"/>
      <c r="D158" s="4"/>
      <c r="E158" s="7"/>
      <c r="F158" s="7"/>
      <c r="G158" s="4"/>
      <c r="H158" s="5"/>
      <c r="I158" t="str">
        <f>IF(H158="","",IFERROR(VLOOKUP(H158,Categories!$A$6:$B$35,2,FALSE),"UNMAPPED"))</f>
        <v/>
      </c>
      <c r="J158" s="4"/>
      <c r="K158" s="5"/>
      <c r="L158" s="6"/>
      <c r="M158" t="str">
        <f>IF(COUNTA(A158:H158,J158:L158)=0,"",IF(OR(A158="",COUNTIF($A$6:$A$205,A158)&lt;&gt;1,COUNTIF('Source Rows'!$A$6:$A$205,A158)&lt;&gt;1,COUNTIFS('Source Rows'!$A$6:$A$205,A158,'Source Rows'!$B$6:$B$205,B158,'Source Rows'!$C$6:$C$205,C158,'Source Rows'!$D$6:$D$205,D158,'Source Rows'!$E$6:$E$205,E158,'Source Rows'!$F$6:$F$205,F158,'Source Rows'!$G$6:$G$205,G158)&lt;&gt;1,NOT(ISNUMBER(B158)),C158="",D158="",G158="",COUNT(E158:F158)&lt;&gt;COUNTA(E158:F158),E158&lt;0,F158&lt;0,AND(E158&gt;0,F158&gt;0),SUM(E158:F158)=0,COUNTIF(Categories!$A$6:$A$35,H158)&lt;&gt;1,AND(I158&lt;&gt;"Income",I158&lt;&gt;"Expense",I158&lt;&gt;"Transfer",I158&lt;&gt;"Other"),AND(I158="Transfer",J158=""),AND(K158&lt;&gt;"Cleared",K158&lt;&gt;"Pending"),AND(K158="Cleared",OR(NOT(ISNUMBER(L158)),L158&lt;B158)),AND(K158="Pending",L158&lt;&gt;"")),"REVIEW INPUT","OK"))</f>
        <v/>
      </c>
    </row>
    <row r="159" spans="1:13" x14ac:dyDescent="0.25">
      <c r="A159" s="4"/>
      <c r="B159" s="6"/>
      <c r="C159" s="4"/>
      <c r="D159" s="4"/>
      <c r="E159" s="7"/>
      <c r="F159" s="7"/>
      <c r="G159" s="4"/>
      <c r="H159" s="5"/>
      <c r="I159" t="str">
        <f>IF(H159="","",IFERROR(VLOOKUP(H159,Categories!$A$6:$B$35,2,FALSE),"UNMAPPED"))</f>
        <v/>
      </c>
      <c r="J159" s="4"/>
      <c r="K159" s="5"/>
      <c r="L159" s="6"/>
      <c r="M159" t="str">
        <f>IF(COUNTA(A159:H159,J159:L159)=0,"",IF(OR(A159="",COUNTIF($A$6:$A$205,A159)&lt;&gt;1,COUNTIF('Source Rows'!$A$6:$A$205,A159)&lt;&gt;1,COUNTIFS('Source Rows'!$A$6:$A$205,A159,'Source Rows'!$B$6:$B$205,B159,'Source Rows'!$C$6:$C$205,C159,'Source Rows'!$D$6:$D$205,D159,'Source Rows'!$E$6:$E$205,E159,'Source Rows'!$F$6:$F$205,F159,'Source Rows'!$G$6:$G$205,G159)&lt;&gt;1,NOT(ISNUMBER(B159)),C159="",D159="",G159="",COUNT(E159:F159)&lt;&gt;COUNTA(E159:F159),E159&lt;0,F159&lt;0,AND(E159&gt;0,F159&gt;0),SUM(E159:F159)=0,COUNTIF(Categories!$A$6:$A$35,H159)&lt;&gt;1,AND(I159&lt;&gt;"Income",I159&lt;&gt;"Expense",I159&lt;&gt;"Transfer",I159&lt;&gt;"Other"),AND(I159="Transfer",J159=""),AND(K159&lt;&gt;"Cleared",K159&lt;&gt;"Pending"),AND(K159="Cleared",OR(NOT(ISNUMBER(L159)),L159&lt;B159)),AND(K159="Pending",L159&lt;&gt;"")),"REVIEW INPUT","OK"))</f>
        <v/>
      </c>
    </row>
    <row r="160" spans="1:13" x14ac:dyDescent="0.25">
      <c r="A160" s="4"/>
      <c r="B160" s="6"/>
      <c r="C160" s="4"/>
      <c r="D160" s="4"/>
      <c r="E160" s="7"/>
      <c r="F160" s="7"/>
      <c r="G160" s="4"/>
      <c r="H160" s="5"/>
      <c r="I160" t="str">
        <f>IF(H160="","",IFERROR(VLOOKUP(H160,Categories!$A$6:$B$35,2,FALSE),"UNMAPPED"))</f>
        <v/>
      </c>
      <c r="J160" s="4"/>
      <c r="K160" s="5"/>
      <c r="L160" s="6"/>
      <c r="M160" t="str">
        <f>IF(COUNTA(A160:H160,J160:L160)=0,"",IF(OR(A160="",COUNTIF($A$6:$A$205,A160)&lt;&gt;1,COUNTIF('Source Rows'!$A$6:$A$205,A160)&lt;&gt;1,COUNTIFS('Source Rows'!$A$6:$A$205,A160,'Source Rows'!$B$6:$B$205,B160,'Source Rows'!$C$6:$C$205,C160,'Source Rows'!$D$6:$D$205,D160,'Source Rows'!$E$6:$E$205,E160,'Source Rows'!$F$6:$F$205,F160,'Source Rows'!$G$6:$G$205,G160)&lt;&gt;1,NOT(ISNUMBER(B160)),C160="",D160="",G160="",COUNT(E160:F160)&lt;&gt;COUNTA(E160:F160),E160&lt;0,F160&lt;0,AND(E160&gt;0,F160&gt;0),SUM(E160:F160)=0,COUNTIF(Categories!$A$6:$A$35,H160)&lt;&gt;1,AND(I160&lt;&gt;"Income",I160&lt;&gt;"Expense",I160&lt;&gt;"Transfer",I160&lt;&gt;"Other"),AND(I160="Transfer",J160=""),AND(K160&lt;&gt;"Cleared",K160&lt;&gt;"Pending"),AND(K160="Cleared",OR(NOT(ISNUMBER(L160)),L160&lt;B160)),AND(K160="Pending",L160&lt;&gt;"")),"REVIEW INPUT","OK"))</f>
        <v/>
      </c>
    </row>
    <row r="161" spans="1:13" x14ac:dyDescent="0.25">
      <c r="A161" s="4"/>
      <c r="B161" s="6"/>
      <c r="C161" s="4"/>
      <c r="D161" s="4"/>
      <c r="E161" s="7"/>
      <c r="F161" s="7"/>
      <c r="G161" s="4"/>
      <c r="H161" s="5"/>
      <c r="I161" t="str">
        <f>IF(H161="","",IFERROR(VLOOKUP(H161,Categories!$A$6:$B$35,2,FALSE),"UNMAPPED"))</f>
        <v/>
      </c>
      <c r="J161" s="4"/>
      <c r="K161" s="5"/>
      <c r="L161" s="6"/>
      <c r="M161" t="str">
        <f>IF(COUNTA(A161:H161,J161:L161)=0,"",IF(OR(A161="",COUNTIF($A$6:$A$205,A161)&lt;&gt;1,COUNTIF('Source Rows'!$A$6:$A$205,A161)&lt;&gt;1,COUNTIFS('Source Rows'!$A$6:$A$205,A161,'Source Rows'!$B$6:$B$205,B161,'Source Rows'!$C$6:$C$205,C161,'Source Rows'!$D$6:$D$205,D161,'Source Rows'!$E$6:$E$205,E161,'Source Rows'!$F$6:$F$205,F161,'Source Rows'!$G$6:$G$205,G161)&lt;&gt;1,NOT(ISNUMBER(B161)),C161="",D161="",G161="",COUNT(E161:F161)&lt;&gt;COUNTA(E161:F161),E161&lt;0,F161&lt;0,AND(E161&gt;0,F161&gt;0),SUM(E161:F161)=0,COUNTIF(Categories!$A$6:$A$35,H161)&lt;&gt;1,AND(I161&lt;&gt;"Income",I161&lt;&gt;"Expense",I161&lt;&gt;"Transfer",I161&lt;&gt;"Other"),AND(I161="Transfer",J161=""),AND(K161&lt;&gt;"Cleared",K161&lt;&gt;"Pending"),AND(K161="Cleared",OR(NOT(ISNUMBER(L161)),L161&lt;B161)),AND(K161="Pending",L161&lt;&gt;"")),"REVIEW INPUT","OK"))</f>
        <v/>
      </c>
    </row>
    <row r="162" spans="1:13" x14ac:dyDescent="0.25">
      <c r="A162" s="4"/>
      <c r="B162" s="6"/>
      <c r="C162" s="4"/>
      <c r="D162" s="4"/>
      <c r="E162" s="7"/>
      <c r="F162" s="7"/>
      <c r="G162" s="4"/>
      <c r="H162" s="5"/>
      <c r="I162" t="str">
        <f>IF(H162="","",IFERROR(VLOOKUP(H162,Categories!$A$6:$B$35,2,FALSE),"UNMAPPED"))</f>
        <v/>
      </c>
      <c r="J162" s="4"/>
      <c r="K162" s="5"/>
      <c r="L162" s="6"/>
      <c r="M162" t="str">
        <f>IF(COUNTA(A162:H162,J162:L162)=0,"",IF(OR(A162="",COUNTIF($A$6:$A$205,A162)&lt;&gt;1,COUNTIF('Source Rows'!$A$6:$A$205,A162)&lt;&gt;1,COUNTIFS('Source Rows'!$A$6:$A$205,A162,'Source Rows'!$B$6:$B$205,B162,'Source Rows'!$C$6:$C$205,C162,'Source Rows'!$D$6:$D$205,D162,'Source Rows'!$E$6:$E$205,E162,'Source Rows'!$F$6:$F$205,F162,'Source Rows'!$G$6:$G$205,G162)&lt;&gt;1,NOT(ISNUMBER(B162)),C162="",D162="",G162="",COUNT(E162:F162)&lt;&gt;COUNTA(E162:F162),E162&lt;0,F162&lt;0,AND(E162&gt;0,F162&gt;0),SUM(E162:F162)=0,COUNTIF(Categories!$A$6:$A$35,H162)&lt;&gt;1,AND(I162&lt;&gt;"Income",I162&lt;&gt;"Expense",I162&lt;&gt;"Transfer",I162&lt;&gt;"Other"),AND(I162="Transfer",J162=""),AND(K162&lt;&gt;"Cleared",K162&lt;&gt;"Pending"),AND(K162="Cleared",OR(NOT(ISNUMBER(L162)),L162&lt;B162)),AND(K162="Pending",L162&lt;&gt;"")),"REVIEW INPUT","OK"))</f>
        <v/>
      </c>
    </row>
    <row r="163" spans="1:13" x14ac:dyDescent="0.25">
      <c r="A163" s="4"/>
      <c r="B163" s="6"/>
      <c r="C163" s="4"/>
      <c r="D163" s="4"/>
      <c r="E163" s="7"/>
      <c r="F163" s="7"/>
      <c r="G163" s="4"/>
      <c r="H163" s="5"/>
      <c r="I163" t="str">
        <f>IF(H163="","",IFERROR(VLOOKUP(H163,Categories!$A$6:$B$35,2,FALSE),"UNMAPPED"))</f>
        <v/>
      </c>
      <c r="J163" s="4"/>
      <c r="K163" s="5"/>
      <c r="L163" s="6"/>
      <c r="M163" t="str">
        <f>IF(COUNTA(A163:H163,J163:L163)=0,"",IF(OR(A163="",COUNTIF($A$6:$A$205,A163)&lt;&gt;1,COUNTIF('Source Rows'!$A$6:$A$205,A163)&lt;&gt;1,COUNTIFS('Source Rows'!$A$6:$A$205,A163,'Source Rows'!$B$6:$B$205,B163,'Source Rows'!$C$6:$C$205,C163,'Source Rows'!$D$6:$D$205,D163,'Source Rows'!$E$6:$E$205,E163,'Source Rows'!$F$6:$F$205,F163,'Source Rows'!$G$6:$G$205,G163)&lt;&gt;1,NOT(ISNUMBER(B163)),C163="",D163="",G163="",COUNT(E163:F163)&lt;&gt;COUNTA(E163:F163),E163&lt;0,F163&lt;0,AND(E163&gt;0,F163&gt;0),SUM(E163:F163)=0,COUNTIF(Categories!$A$6:$A$35,H163)&lt;&gt;1,AND(I163&lt;&gt;"Income",I163&lt;&gt;"Expense",I163&lt;&gt;"Transfer",I163&lt;&gt;"Other"),AND(I163="Transfer",J163=""),AND(K163&lt;&gt;"Cleared",K163&lt;&gt;"Pending"),AND(K163="Cleared",OR(NOT(ISNUMBER(L163)),L163&lt;B163)),AND(K163="Pending",L163&lt;&gt;"")),"REVIEW INPUT","OK"))</f>
        <v/>
      </c>
    </row>
    <row r="164" spans="1:13" x14ac:dyDescent="0.25">
      <c r="A164" s="4"/>
      <c r="B164" s="6"/>
      <c r="C164" s="4"/>
      <c r="D164" s="4"/>
      <c r="E164" s="7"/>
      <c r="F164" s="7"/>
      <c r="G164" s="4"/>
      <c r="H164" s="5"/>
      <c r="I164" t="str">
        <f>IF(H164="","",IFERROR(VLOOKUP(H164,Categories!$A$6:$B$35,2,FALSE),"UNMAPPED"))</f>
        <v/>
      </c>
      <c r="J164" s="4"/>
      <c r="K164" s="5"/>
      <c r="L164" s="6"/>
      <c r="M164" t="str">
        <f>IF(COUNTA(A164:H164,J164:L164)=0,"",IF(OR(A164="",COUNTIF($A$6:$A$205,A164)&lt;&gt;1,COUNTIF('Source Rows'!$A$6:$A$205,A164)&lt;&gt;1,COUNTIFS('Source Rows'!$A$6:$A$205,A164,'Source Rows'!$B$6:$B$205,B164,'Source Rows'!$C$6:$C$205,C164,'Source Rows'!$D$6:$D$205,D164,'Source Rows'!$E$6:$E$205,E164,'Source Rows'!$F$6:$F$205,F164,'Source Rows'!$G$6:$G$205,G164)&lt;&gt;1,NOT(ISNUMBER(B164)),C164="",D164="",G164="",COUNT(E164:F164)&lt;&gt;COUNTA(E164:F164),E164&lt;0,F164&lt;0,AND(E164&gt;0,F164&gt;0),SUM(E164:F164)=0,COUNTIF(Categories!$A$6:$A$35,H164)&lt;&gt;1,AND(I164&lt;&gt;"Income",I164&lt;&gt;"Expense",I164&lt;&gt;"Transfer",I164&lt;&gt;"Other"),AND(I164="Transfer",J164=""),AND(K164&lt;&gt;"Cleared",K164&lt;&gt;"Pending"),AND(K164="Cleared",OR(NOT(ISNUMBER(L164)),L164&lt;B164)),AND(K164="Pending",L164&lt;&gt;"")),"REVIEW INPUT","OK"))</f>
        <v/>
      </c>
    </row>
    <row r="165" spans="1:13" x14ac:dyDescent="0.25">
      <c r="A165" s="4"/>
      <c r="B165" s="6"/>
      <c r="C165" s="4"/>
      <c r="D165" s="4"/>
      <c r="E165" s="7"/>
      <c r="F165" s="7"/>
      <c r="G165" s="4"/>
      <c r="H165" s="5"/>
      <c r="I165" t="str">
        <f>IF(H165="","",IFERROR(VLOOKUP(H165,Categories!$A$6:$B$35,2,FALSE),"UNMAPPED"))</f>
        <v/>
      </c>
      <c r="J165" s="4"/>
      <c r="K165" s="5"/>
      <c r="L165" s="6"/>
      <c r="M165" t="str">
        <f>IF(COUNTA(A165:H165,J165:L165)=0,"",IF(OR(A165="",COUNTIF($A$6:$A$205,A165)&lt;&gt;1,COUNTIF('Source Rows'!$A$6:$A$205,A165)&lt;&gt;1,COUNTIFS('Source Rows'!$A$6:$A$205,A165,'Source Rows'!$B$6:$B$205,B165,'Source Rows'!$C$6:$C$205,C165,'Source Rows'!$D$6:$D$205,D165,'Source Rows'!$E$6:$E$205,E165,'Source Rows'!$F$6:$F$205,F165,'Source Rows'!$G$6:$G$205,G165)&lt;&gt;1,NOT(ISNUMBER(B165)),C165="",D165="",G165="",COUNT(E165:F165)&lt;&gt;COUNTA(E165:F165),E165&lt;0,F165&lt;0,AND(E165&gt;0,F165&gt;0),SUM(E165:F165)=0,COUNTIF(Categories!$A$6:$A$35,H165)&lt;&gt;1,AND(I165&lt;&gt;"Income",I165&lt;&gt;"Expense",I165&lt;&gt;"Transfer",I165&lt;&gt;"Other"),AND(I165="Transfer",J165=""),AND(K165&lt;&gt;"Cleared",K165&lt;&gt;"Pending"),AND(K165="Cleared",OR(NOT(ISNUMBER(L165)),L165&lt;B165)),AND(K165="Pending",L165&lt;&gt;"")),"REVIEW INPUT","OK"))</f>
        <v/>
      </c>
    </row>
    <row r="166" spans="1:13" x14ac:dyDescent="0.25">
      <c r="A166" s="4"/>
      <c r="B166" s="6"/>
      <c r="C166" s="4"/>
      <c r="D166" s="4"/>
      <c r="E166" s="7"/>
      <c r="F166" s="7"/>
      <c r="G166" s="4"/>
      <c r="H166" s="5"/>
      <c r="I166" t="str">
        <f>IF(H166="","",IFERROR(VLOOKUP(H166,Categories!$A$6:$B$35,2,FALSE),"UNMAPPED"))</f>
        <v/>
      </c>
      <c r="J166" s="4"/>
      <c r="K166" s="5"/>
      <c r="L166" s="6"/>
      <c r="M166" t="str">
        <f>IF(COUNTA(A166:H166,J166:L166)=0,"",IF(OR(A166="",COUNTIF($A$6:$A$205,A166)&lt;&gt;1,COUNTIF('Source Rows'!$A$6:$A$205,A166)&lt;&gt;1,COUNTIFS('Source Rows'!$A$6:$A$205,A166,'Source Rows'!$B$6:$B$205,B166,'Source Rows'!$C$6:$C$205,C166,'Source Rows'!$D$6:$D$205,D166,'Source Rows'!$E$6:$E$205,E166,'Source Rows'!$F$6:$F$205,F166,'Source Rows'!$G$6:$G$205,G166)&lt;&gt;1,NOT(ISNUMBER(B166)),C166="",D166="",G166="",COUNT(E166:F166)&lt;&gt;COUNTA(E166:F166),E166&lt;0,F166&lt;0,AND(E166&gt;0,F166&gt;0),SUM(E166:F166)=0,COUNTIF(Categories!$A$6:$A$35,H166)&lt;&gt;1,AND(I166&lt;&gt;"Income",I166&lt;&gt;"Expense",I166&lt;&gt;"Transfer",I166&lt;&gt;"Other"),AND(I166="Transfer",J166=""),AND(K166&lt;&gt;"Cleared",K166&lt;&gt;"Pending"),AND(K166="Cleared",OR(NOT(ISNUMBER(L166)),L166&lt;B166)),AND(K166="Pending",L166&lt;&gt;"")),"REVIEW INPUT","OK"))</f>
        <v/>
      </c>
    </row>
    <row r="167" spans="1:13" x14ac:dyDescent="0.25">
      <c r="A167" s="4"/>
      <c r="B167" s="6"/>
      <c r="C167" s="4"/>
      <c r="D167" s="4"/>
      <c r="E167" s="7"/>
      <c r="F167" s="7"/>
      <c r="G167" s="4"/>
      <c r="H167" s="5"/>
      <c r="I167" t="str">
        <f>IF(H167="","",IFERROR(VLOOKUP(H167,Categories!$A$6:$B$35,2,FALSE),"UNMAPPED"))</f>
        <v/>
      </c>
      <c r="J167" s="4"/>
      <c r="K167" s="5"/>
      <c r="L167" s="6"/>
      <c r="M167" t="str">
        <f>IF(COUNTA(A167:H167,J167:L167)=0,"",IF(OR(A167="",COUNTIF($A$6:$A$205,A167)&lt;&gt;1,COUNTIF('Source Rows'!$A$6:$A$205,A167)&lt;&gt;1,COUNTIFS('Source Rows'!$A$6:$A$205,A167,'Source Rows'!$B$6:$B$205,B167,'Source Rows'!$C$6:$C$205,C167,'Source Rows'!$D$6:$D$205,D167,'Source Rows'!$E$6:$E$205,E167,'Source Rows'!$F$6:$F$205,F167,'Source Rows'!$G$6:$G$205,G167)&lt;&gt;1,NOT(ISNUMBER(B167)),C167="",D167="",G167="",COUNT(E167:F167)&lt;&gt;COUNTA(E167:F167),E167&lt;0,F167&lt;0,AND(E167&gt;0,F167&gt;0),SUM(E167:F167)=0,COUNTIF(Categories!$A$6:$A$35,H167)&lt;&gt;1,AND(I167&lt;&gt;"Income",I167&lt;&gt;"Expense",I167&lt;&gt;"Transfer",I167&lt;&gt;"Other"),AND(I167="Transfer",J167=""),AND(K167&lt;&gt;"Cleared",K167&lt;&gt;"Pending"),AND(K167="Cleared",OR(NOT(ISNUMBER(L167)),L167&lt;B167)),AND(K167="Pending",L167&lt;&gt;"")),"REVIEW INPUT","OK"))</f>
        <v/>
      </c>
    </row>
    <row r="168" spans="1:13" x14ac:dyDescent="0.25">
      <c r="A168" s="4"/>
      <c r="B168" s="6"/>
      <c r="C168" s="4"/>
      <c r="D168" s="4"/>
      <c r="E168" s="7"/>
      <c r="F168" s="7"/>
      <c r="G168" s="4"/>
      <c r="H168" s="5"/>
      <c r="I168" t="str">
        <f>IF(H168="","",IFERROR(VLOOKUP(H168,Categories!$A$6:$B$35,2,FALSE),"UNMAPPED"))</f>
        <v/>
      </c>
      <c r="J168" s="4"/>
      <c r="K168" s="5"/>
      <c r="L168" s="6"/>
      <c r="M168" t="str">
        <f>IF(COUNTA(A168:H168,J168:L168)=0,"",IF(OR(A168="",COUNTIF($A$6:$A$205,A168)&lt;&gt;1,COUNTIF('Source Rows'!$A$6:$A$205,A168)&lt;&gt;1,COUNTIFS('Source Rows'!$A$6:$A$205,A168,'Source Rows'!$B$6:$B$205,B168,'Source Rows'!$C$6:$C$205,C168,'Source Rows'!$D$6:$D$205,D168,'Source Rows'!$E$6:$E$205,E168,'Source Rows'!$F$6:$F$205,F168,'Source Rows'!$G$6:$G$205,G168)&lt;&gt;1,NOT(ISNUMBER(B168)),C168="",D168="",G168="",COUNT(E168:F168)&lt;&gt;COUNTA(E168:F168),E168&lt;0,F168&lt;0,AND(E168&gt;0,F168&gt;0),SUM(E168:F168)=0,COUNTIF(Categories!$A$6:$A$35,H168)&lt;&gt;1,AND(I168&lt;&gt;"Income",I168&lt;&gt;"Expense",I168&lt;&gt;"Transfer",I168&lt;&gt;"Other"),AND(I168="Transfer",J168=""),AND(K168&lt;&gt;"Cleared",K168&lt;&gt;"Pending"),AND(K168="Cleared",OR(NOT(ISNUMBER(L168)),L168&lt;B168)),AND(K168="Pending",L168&lt;&gt;"")),"REVIEW INPUT","OK"))</f>
        <v/>
      </c>
    </row>
    <row r="169" spans="1:13" x14ac:dyDescent="0.25">
      <c r="A169" s="4"/>
      <c r="B169" s="6"/>
      <c r="C169" s="4"/>
      <c r="D169" s="4"/>
      <c r="E169" s="7"/>
      <c r="F169" s="7"/>
      <c r="G169" s="4"/>
      <c r="H169" s="5"/>
      <c r="I169" t="str">
        <f>IF(H169="","",IFERROR(VLOOKUP(H169,Categories!$A$6:$B$35,2,FALSE),"UNMAPPED"))</f>
        <v/>
      </c>
      <c r="J169" s="4"/>
      <c r="K169" s="5"/>
      <c r="L169" s="6"/>
      <c r="M169" t="str">
        <f>IF(COUNTA(A169:H169,J169:L169)=0,"",IF(OR(A169="",COUNTIF($A$6:$A$205,A169)&lt;&gt;1,COUNTIF('Source Rows'!$A$6:$A$205,A169)&lt;&gt;1,COUNTIFS('Source Rows'!$A$6:$A$205,A169,'Source Rows'!$B$6:$B$205,B169,'Source Rows'!$C$6:$C$205,C169,'Source Rows'!$D$6:$D$205,D169,'Source Rows'!$E$6:$E$205,E169,'Source Rows'!$F$6:$F$205,F169,'Source Rows'!$G$6:$G$205,G169)&lt;&gt;1,NOT(ISNUMBER(B169)),C169="",D169="",G169="",COUNT(E169:F169)&lt;&gt;COUNTA(E169:F169),E169&lt;0,F169&lt;0,AND(E169&gt;0,F169&gt;0),SUM(E169:F169)=0,COUNTIF(Categories!$A$6:$A$35,H169)&lt;&gt;1,AND(I169&lt;&gt;"Income",I169&lt;&gt;"Expense",I169&lt;&gt;"Transfer",I169&lt;&gt;"Other"),AND(I169="Transfer",J169=""),AND(K169&lt;&gt;"Cleared",K169&lt;&gt;"Pending"),AND(K169="Cleared",OR(NOT(ISNUMBER(L169)),L169&lt;B169)),AND(K169="Pending",L169&lt;&gt;"")),"REVIEW INPUT","OK"))</f>
        <v/>
      </c>
    </row>
    <row r="170" spans="1:13" x14ac:dyDescent="0.25">
      <c r="A170" s="4"/>
      <c r="B170" s="6"/>
      <c r="C170" s="4"/>
      <c r="D170" s="4"/>
      <c r="E170" s="7"/>
      <c r="F170" s="7"/>
      <c r="G170" s="4"/>
      <c r="H170" s="5"/>
      <c r="I170" t="str">
        <f>IF(H170="","",IFERROR(VLOOKUP(H170,Categories!$A$6:$B$35,2,FALSE),"UNMAPPED"))</f>
        <v/>
      </c>
      <c r="J170" s="4"/>
      <c r="K170" s="5"/>
      <c r="L170" s="6"/>
      <c r="M170" t="str">
        <f>IF(COUNTA(A170:H170,J170:L170)=0,"",IF(OR(A170="",COUNTIF($A$6:$A$205,A170)&lt;&gt;1,COUNTIF('Source Rows'!$A$6:$A$205,A170)&lt;&gt;1,COUNTIFS('Source Rows'!$A$6:$A$205,A170,'Source Rows'!$B$6:$B$205,B170,'Source Rows'!$C$6:$C$205,C170,'Source Rows'!$D$6:$D$205,D170,'Source Rows'!$E$6:$E$205,E170,'Source Rows'!$F$6:$F$205,F170,'Source Rows'!$G$6:$G$205,G170)&lt;&gt;1,NOT(ISNUMBER(B170)),C170="",D170="",G170="",COUNT(E170:F170)&lt;&gt;COUNTA(E170:F170),E170&lt;0,F170&lt;0,AND(E170&gt;0,F170&gt;0),SUM(E170:F170)=0,COUNTIF(Categories!$A$6:$A$35,H170)&lt;&gt;1,AND(I170&lt;&gt;"Income",I170&lt;&gt;"Expense",I170&lt;&gt;"Transfer",I170&lt;&gt;"Other"),AND(I170="Transfer",J170=""),AND(K170&lt;&gt;"Cleared",K170&lt;&gt;"Pending"),AND(K170="Cleared",OR(NOT(ISNUMBER(L170)),L170&lt;B170)),AND(K170="Pending",L170&lt;&gt;"")),"REVIEW INPUT","OK"))</f>
        <v/>
      </c>
    </row>
    <row r="171" spans="1:13" x14ac:dyDescent="0.25">
      <c r="A171" s="4"/>
      <c r="B171" s="6"/>
      <c r="C171" s="4"/>
      <c r="D171" s="4"/>
      <c r="E171" s="7"/>
      <c r="F171" s="7"/>
      <c r="G171" s="4"/>
      <c r="H171" s="5"/>
      <c r="I171" t="str">
        <f>IF(H171="","",IFERROR(VLOOKUP(H171,Categories!$A$6:$B$35,2,FALSE),"UNMAPPED"))</f>
        <v/>
      </c>
      <c r="J171" s="4"/>
      <c r="K171" s="5"/>
      <c r="L171" s="6"/>
      <c r="M171" t="str">
        <f>IF(COUNTA(A171:H171,J171:L171)=0,"",IF(OR(A171="",COUNTIF($A$6:$A$205,A171)&lt;&gt;1,COUNTIF('Source Rows'!$A$6:$A$205,A171)&lt;&gt;1,COUNTIFS('Source Rows'!$A$6:$A$205,A171,'Source Rows'!$B$6:$B$205,B171,'Source Rows'!$C$6:$C$205,C171,'Source Rows'!$D$6:$D$205,D171,'Source Rows'!$E$6:$E$205,E171,'Source Rows'!$F$6:$F$205,F171,'Source Rows'!$G$6:$G$205,G171)&lt;&gt;1,NOT(ISNUMBER(B171)),C171="",D171="",G171="",COUNT(E171:F171)&lt;&gt;COUNTA(E171:F171),E171&lt;0,F171&lt;0,AND(E171&gt;0,F171&gt;0),SUM(E171:F171)=0,COUNTIF(Categories!$A$6:$A$35,H171)&lt;&gt;1,AND(I171&lt;&gt;"Income",I171&lt;&gt;"Expense",I171&lt;&gt;"Transfer",I171&lt;&gt;"Other"),AND(I171="Transfer",J171=""),AND(K171&lt;&gt;"Cleared",K171&lt;&gt;"Pending"),AND(K171="Cleared",OR(NOT(ISNUMBER(L171)),L171&lt;B171)),AND(K171="Pending",L171&lt;&gt;"")),"REVIEW INPUT","OK"))</f>
        <v/>
      </c>
    </row>
    <row r="172" spans="1:13" x14ac:dyDescent="0.25">
      <c r="A172" s="4"/>
      <c r="B172" s="6"/>
      <c r="C172" s="4"/>
      <c r="D172" s="4"/>
      <c r="E172" s="7"/>
      <c r="F172" s="7"/>
      <c r="G172" s="4"/>
      <c r="H172" s="5"/>
      <c r="I172" t="str">
        <f>IF(H172="","",IFERROR(VLOOKUP(H172,Categories!$A$6:$B$35,2,FALSE),"UNMAPPED"))</f>
        <v/>
      </c>
      <c r="J172" s="4"/>
      <c r="K172" s="5"/>
      <c r="L172" s="6"/>
      <c r="M172" t="str">
        <f>IF(COUNTA(A172:H172,J172:L172)=0,"",IF(OR(A172="",COUNTIF($A$6:$A$205,A172)&lt;&gt;1,COUNTIF('Source Rows'!$A$6:$A$205,A172)&lt;&gt;1,COUNTIFS('Source Rows'!$A$6:$A$205,A172,'Source Rows'!$B$6:$B$205,B172,'Source Rows'!$C$6:$C$205,C172,'Source Rows'!$D$6:$D$205,D172,'Source Rows'!$E$6:$E$205,E172,'Source Rows'!$F$6:$F$205,F172,'Source Rows'!$G$6:$G$205,G172)&lt;&gt;1,NOT(ISNUMBER(B172)),C172="",D172="",G172="",COUNT(E172:F172)&lt;&gt;COUNTA(E172:F172),E172&lt;0,F172&lt;0,AND(E172&gt;0,F172&gt;0),SUM(E172:F172)=0,COUNTIF(Categories!$A$6:$A$35,H172)&lt;&gt;1,AND(I172&lt;&gt;"Income",I172&lt;&gt;"Expense",I172&lt;&gt;"Transfer",I172&lt;&gt;"Other"),AND(I172="Transfer",J172=""),AND(K172&lt;&gt;"Cleared",K172&lt;&gt;"Pending"),AND(K172="Cleared",OR(NOT(ISNUMBER(L172)),L172&lt;B172)),AND(K172="Pending",L172&lt;&gt;"")),"REVIEW INPUT","OK"))</f>
        <v/>
      </c>
    </row>
    <row r="173" spans="1:13" x14ac:dyDescent="0.25">
      <c r="A173" s="4"/>
      <c r="B173" s="6"/>
      <c r="C173" s="4"/>
      <c r="D173" s="4"/>
      <c r="E173" s="7"/>
      <c r="F173" s="7"/>
      <c r="G173" s="4"/>
      <c r="H173" s="5"/>
      <c r="I173" t="str">
        <f>IF(H173="","",IFERROR(VLOOKUP(H173,Categories!$A$6:$B$35,2,FALSE),"UNMAPPED"))</f>
        <v/>
      </c>
      <c r="J173" s="4"/>
      <c r="K173" s="5"/>
      <c r="L173" s="6"/>
      <c r="M173" t="str">
        <f>IF(COUNTA(A173:H173,J173:L173)=0,"",IF(OR(A173="",COUNTIF($A$6:$A$205,A173)&lt;&gt;1,COUNTIF('Source Rows'!$A$6:$A$205,A173)&lt;&gt;1,COUNTIFS('Source Rows'!$A$6:$A$205,A173,'Source Rows'!$B$6:$B$205,B173,'Source Rows'!$C$6:$C$205,C173,'Source Rows'!$D$6:$D$205,D173,'Source Rows'!$E$6:$E$205,E173,'Source Rows'!$F$6:$F$205,F173,'Source Rows'!$G$6:$G$205,G173)&lt;&gt;1,NOT(ISNUMBER(B173)),C173="",D173="",G173="",COUNT(E173:F173)&lt;&gt;COUNTA(E173:F173),E173&lt;0,F173&lt;0,AND(E173&gt;0,F173&gt;0),SUM(E173:F173)=0,COUNTIF(Categories!$A$6:$A$35,H173)&lt;&gt;1,AND(I173&lt;&gt;"Income",I173&lt;&gt;"Expense",I173&lt;&gt;"Transfer",I173&lt;&gt;"Other"),AND(I173="Transfer",J173=""),AND(K173&lt;&gt;"Cleared",K173&lt;&gt;"Pending"),AND(K173="Cleared",OR(NOT(ISNUMBER(L173)),L173&lt;B173)),AND(K173="Pending",L173&lt;&gt;"")),"REVIEW INPUT","OK"))</f>
        <v/>
      </c>
    </row>
    <row r="174" spans="1:13" x14ac:dyDescent="0.25">
      <c r="A174" s="4"/>
      <c r="B174" s="6"/>
      <c r="C174" s="4"/>
      <c r="D174" s="4"/>
      <c r="E174" s="7"/>
      <c r="F174" s="7"/>
      <c r="G174" s="4"/>
      <c r="H174" s="5"/>
      <c r="I174" t="str">
        <f>IF(H174="","",IFERROR(VLOOKUP(H174,Categories!$A$6:$B$35,2,FALSE),"UNMAPPED"))</f>
        <v/>
      </c>
      <c r="J174" s="4"/>
      <c r="K174" s="5"/>
      <c r="L174" s="6"/>
      <c r="M174" t="str">
        <f>IF(COUNTA(A174:H174,J174:L174)=0,"",IF(OR(A174="",COUNTIF($A$6:$A$205,A174)&lt;&gt;1,COUNTIF('Source Rows'!$A$6:$A$205,A174)&lt;&gt;1,COUNTIFS('Source Rows'!$A$6:$A$205,A174,'Source Rows'!$B$6:$B$205,B174,'Source Rows'!$C$6:$C$205,C174,'Source Rows'!$D$6:$D$205,D174,'Source Rows'!$E$6:$E$205,E174,'Source Rows'!$F$6:$F$205,F174,'Source Rows'!$G$6:$G$205,G174)&lt;&gt;1,NOT(ISNUMBER(B174)),C174="",D174="",G174="",COUNT(E174:F174)&lt;&gt;COUNTA(E174:F174),E174&lt;0,F174&lt;0,AND(E174&gt;0,F174&gt;0),SUM(E174:F174)=0,COUNTIF(Categories!$A$6:$A$35,H174)&lt;&gt;1,AND(I174&lt;&gt;"Income",I174&lt;&gt;"Expense",I174&lt;&gt;"Transfer",I174&lt;&gt;"Other"),AND(I174="Transfer",J174=""),AND(K174&lt;&gt;"Cleared",K174&lt;&gt;"Pending"),AND(K174="Cleared",OR(NOT(ISNUMBER(L174)),L174&lt;B174)),AND(K174="Pending",L174&lt;&gt;"")),"REVIEW INPUT","OK"))</f>
        <v/>
      </c>
    </row>
    <row r="175" spans="1:13" x14ac:dyDescent="0.25">
      <c r="A175" s="4"/>
      <c r="B175" s="6"/>
      <c r="C175" s="4"/>
      <c r="D175" s="4"/>
      <c r="E175" s="7"/>
      <c r="F175" s="7"/>
      <c r="G175" s="4"/>
      <c r="H175" s="5"/>
      <c r="I175" t="str">
        <f>IF(H175="","",IFERROR(VLOOKUP(H175,Categories!$A$6:$B$35,2,FALSE),"UNMAPPED"))</f>
        <v/>
      </c>
      <c r="J175" s="4"/>
      <c r="K175" s="5"/>
      <c r="L175" s="6"/>
      <c r="M175" t="str">
        <f>IF(COUNTA(A175:H175,J175:L175)=0,"",IF(OR(A175="",COUNTIF($A$6:$A$205,A175)&lt;&gt;1,COUNTIF('Source Rows'!$A$6:$A$205,A175)&lt;&gt;1,COUNTIFS('Source Rows'!$A$6:$A$205,A175,'Source Rows'!$B$6:$B$205,B175,'Source Rows'!$C$6:$C$205,C175,'Source Rows'!$D$6:$D$205,D175,'Source Rows'!$E$6:$E$205,E175,'Source Rows'!$F$6:$F$205,F175,'Source Rows'!$G$6:$G$205,G175)&lt;&gt;1,NOT(ISNUMBER(B175)),C175="",D175="",G175="",COUNT(E175:F175)&lt;&gt;COUNTA(E175:F175),E175&lt;0,F175&lt;0,AND(E175&gt;0,F175&gt;0),SUM(E175:F175)=0,COUNTIF(Categories!$A$6:$A$35,H175)&lt;&gt;1,AND(I175&lt;&gt;"Income",I175&lt;&gt;"Expense",I175&lt;&gt;"Transfer",I175&lt;&gt;"Other"),AND(I175="Transfer",J175=""),AND(K175&lt;&gt;"Cleared",K175&lt;&gt;"Pending"),AND(K175="Cleared",OR(NOT(ISNUMBER(L175)),L175&lt;B175)),AND(K175="Pending",L175&lt;&gt;"")),"REVIEW INPUT","OK"))</f>
        <v/>
      </c>
    </row>
    <row r="176" spans="1:13" x14ac:dyDescent="0.25">
      <c r="A176" s="4"/>
      <c r="B176" s="6"/>
      <c r="C176" s="4"/>
      <c r="D176" s="4"/>
      <c r="E176" s="7"/>
      <c r="F176" s="7"/>
      <c r="G176" s="4"/>
      <c r="H176" s="5"/>
      <c r="I176" t="str">
        <f>IF(H176="","",IFERROR(VLOOKUP(H176,Categories!$A$6:$B$35,2,FALSE),"UNMAPPED"))</f>
        <v/>
      </c>
      <c r="J176" s="4"/>
      <c r="K176" s="5"/>
      <c r="L176" s="6"/>
      <c r="M176" t="str">
        <f>IF(COUNTA(A176:H176,J176:L176)=0,"",IF(OR(A176="",COUNTIF($A$6:$A$205,A176)&lt;&gt;1,COUNTIF('Source Rows'!$A$6:$A$205,A176)&lt;&gt;1,COUNTIFS('Source Rows'!$A$6:$A$205,A176,'Source Rows'!$B$6:$B$205,B176,'Source Rows'!$C$6:$C$205,C176,'Source Rows'!$D$6:$D$205,D176,'Source Rows'!$E$6:$E$205,E176,'Source Rows'!$F$6:$F$205,F176,'Source Rows'!$G$6:$G$205,G176)&lt;&gt;1,NOT(ISNUMBER(B176)),C176="",D176="",G176="",COUNT(E176:F176)&lt;&gt;COUNTA(E176:F176),E176&lt;0,F176&lt;0,AND(E176&gt;0,F176&gt;0),SUM(E176:F176)=0,COUNTIF(Categories!$A$6:$A$35,H176)&lt;&gt;1,AND(I176&lt;&gt;"Income",I176&lt;&gt;"Expense",I176&lt;&gt;"Transfer",I176&lt;&gt;"Other"),AND(I176="Transfer",J176=""),AND(K176&lt;&gt;"Cleared",K176&lt;&gt;"Pending"),AND(K176="Cleared",OR(NOT(ISNUMBER(L176)),L176&lt;B176)),AND(K176="Pending",L176&lt;&gt;"")),"REVIEW INPUT","OK"))</f>
        <v/>
      </c>
    </row>
    <row r="177" spans="1:13" x14ac:dyDescent="0.25">
      <c r="A177" s="4"/>
      <c r="B177" s="6"/>
      <c r="C177" s="4"/>
      <c r="D177" s="4"/>
      <c r="E177" s="7"/>
      <c r="F177" s="7"/>
      <c r="G177" s="4"/>
      <c r="H177" s="5"/>
      <c r="I177" t="str">
        <f>IF(H177="","",IFERROR(VLOOKUP(H177,Categories!$A$6:$B$35,2,FALSE),"UNMAPPED"))</f>
        <v/>
      </c>
      <c r="J177" s="4"/>
      <c r="K177" s="5"/>
      <c r="L177" s="6"/>
      <c r="M177" t="str">
        <f>IF(COUNTA(A177:H177,J177:L177)=0,"",IF(OR(A177="",COUNTIF($A$6:$A$205,A177)&lt;&gt;1,COUNTIF('Source Rows'!$A$6:$A$205,A177)&lt;&gt;1,COUNTIFS('Source Rows'!$A$6:$A$205,A177,'Source Rows'!$B$6:$B$205,B177,'Source Rows'!$C$6:$C$205,C177,'Source Rows'!$D$6:$D$205,D177,'Source Rows'!$E$6:$E$205,E177,'Source Rows'!$F$6:$F$205,F177,'Source Rows'!$G$6:$G$205,G177)&lt;&gt;1,NOT(ISNUMBER(B177)),C177="",D177="",G177="",COUNT(E177:F177)&lt;&gt;COUNTA(E177:F177),E177&lt;0,F177&lt;0,AND(E177&gt;0,F177&gt;0),SUM(E177:F177)=0,COUNTIF(Categories!$A$6:$A$35,H177)&lt;&gt;1,AND(I177&lt;&gt;"Income",I177&lt;&gt;"Expense",I177&lt;&gt;"Transfer",I177&lt;&gt;"Other"),AND(I177="Transfer",J177=""),AND(K177&lt;&gt;"Cleared",K177&lt;&gt;"Pending"),AND(K177="Cleared",OR(NOT(ISNUMBER(L177)),L177&lt;B177)),AND(K177="Pending",L177&lt;&gt;"")),"REVIEW INPUT","OK"))</f>
        <v/>
      </c>
    </row>
    <row r="178" spans="1:13" x14ac:dyDescent="0.25">
      <c r="A178" s="4"/>
      <c r="B178" s="6"/>
      <c r="C178" s="4"/>
      <c r="D178" s="4"/>
      <c r="E178" s="7"/>
      <c r="F178" s="7"/>
      <c r="G178" s="4"/>
      <c r="H178" s="5"/>
      <c r="I178" t="str">
        <f>IF(H178="","",IFERROR(VLOOKUP(H178,Categories!$A$6:$B$35,2,FALSE),"UNMAPPED"))</f>
        <v/>
      </c>
      <c r="J178" s="4"/>
      <c r="K178" s="5"/>
      <c r="L178" s="6"/>
      <c r="M178" t="str">
        <f>IF(COUNTA(A178:H178,J178:L178)=0,"",IF(OR(A178="",COUNTIF($A$6:$A$205,A178)&lt;&gt;1,COUNTIF('Source Rows'!$A$6:$A$205,A178)&lt;&gt;1,COUNTIFS('Source Rows'!$A$6:$A$205,A178,'Source Rows'!$B$6:$B$205,B178,'Source Rows'!$C$6:$C$205,C178,'Source Rows'!$D$6:$D$205,D178,'Source Rows'!$E$6:$E$205,E178,'Source Rows'!$F$6:$F$205,F178,'Source Rows'!$G$6:$G$205,G178)&lt;&gt;1,NOT(ISNUMBER(B178)),C178="",D178="",G178="",COUNT(E178:F178)&lt;&gt;COUNTA(E178:F178),E178&lt;0,F178&lt;0,AND(E178&gt;0,F178&gt;0),SUM(E178:F178)=0,COUNTIF(Categories!$A$6:$A$35,H178)&lt;&gt;1,AND(I178&lt;&gt;"Income",I178&lt;&gt;"Expense",I178&lt;&gt;"Transfer",I178&lt;&gt;"Other"),AND(I178="Transfer",J178=""),AND(K178&lt;&gt;"Cleared",K178&lt;&gt;"Pending"),AND(K178="Cleared",OR(NOT(ISNUMBER(L178)),L178&lt;B178)),AND(K178="Pending",L178&lt;&gt;"")),"REVIEW INPUT","OK"))</f>
        <v/>
      </c>
    </row>
    <row r="179" spans="1:13" x14ac:dyDescent="0.25">
      <c r="A179" s="4"/>
      <c r="B179" s="6"/>
      <c r="C179" s="4"/>
      <c r="D179" s="4"/>
      <c r="E179" s="7"/>
      <c r="F179" s="7"/>
      <c r="G179" s="4"/>
      <c r="H179" s="5"/>
      <c r="I179" t="str">
        <f>IF(H179="","",IFERROR(VLOOKUP(H179,Categories!$A$6:$B$35,2,FALSE),"UNMAPPED"))</f>
        <v/>
      </c>
      <c r="J179" s="4"/>
      <c r="K179" s="5"/>
      <c r="L179" s="6"/>
      <c r="M179" t="str">
        <f>IF(COUNTA(A179:H179,J179:L179)=0,"",IF(OR(A179="",COUNTIF($A$6:$A$205,A179)&lt;&gt;1,COUNTIF('Source Rows'!$A$6:$A$205,A179)&lt;&gt;1,COUNTIFS('Source Rows'!$A$6:$A$205,A179,'Source Rows'!$B$6:$B$205,B179,'Source Rows'!$C$6:$C$205,C179,'Source Rows'!$D$6:$D$205,D179,'Source Rows'!$E$6:$E$205,E179,'Source Rows'!$F$6:$F$205,F179,'Source Rows'!$G$6:$G$205,G179)&lt;&gt;1,NOT(ISNUMBER(B179)),C179="",D179="",G179="",COUNT(E179:F179)&lt;&gt;COUNTA(E179:F179),E179&lt;0,F179&lt;0,AND(E179&gt;0,F179&gt;0),SUM(E179:F179)=0,COUNTIF(Categories!$A$6:$A$35,H179)&lt;&gt;1,AND(I179&lt;&gt;"Income",I179&lt;&gt;"Expense",I179&lt;&gt;"Transfer",I179&lt;&gt;"Other"),AND(I179="Transfer",J179=""),AND(K179&lt;&gt;"Cleared",K179&lt;&gt;"Pending"),AND(K179="Cleared",OR(NOT(ISNUMBER(L179)),L179&lt;B179)),AND(K179="Pending",L179&lt;&gt;"")),"REVIEW INPUT","OK"))</f>
        <v/>
      </c>
    </row>
    <row r="180" spans="1:13" x14ac:dyDescent="0.25">
      <c r="A180" s="4"/>
      <c r="B180" s="6"/>
      <c r="C180" s="4"/>
      <c r="D180" s="4"/>
      <c r="E180" s="7"/>
      <c r="F180" s="7"/>
      <c r="G180" s="4"/>
      <c r="H180" s="5"/>
      <c r="I180" t="str">
        <f>IF(H180="","",IFERROR(VLOOKUP(H180,Categories!$A$6:$B$35,2,FALSE),"UNMAPPED"))</f>
        <v/>
      </c>
      <c r="J180" s="4"/>
      <c r="K180" s="5"/>
      <c r="L180" s="6"/>
      <c r="M180" t="str">
        <f>IF(COUNTA(A180:H180,J180:L180)=0,"",IF(OR(A180="",COUNTIF($A$6:$A$205,A180)&lt;&gt;1,COUNTIF('Source Rows'!$A$6:$A$205,A180)&lt;&gt;1,COUNTIFS('Source Rows'!$A$6:$A$205,A180,'Source Rows'!$B$6:$B$205,B180,'Source Rows'!$C$6:$C$205,C180,'Source Rows'!$D$6:$D$205,D180,'Source Rows'!$E$6:$E$205,E180,'Source Rows'!$F$6:$F$205,F180,'Source Rows'!$G$6:$G$205,G180)&lt;&gt;1,NOT(ISNUMBER(B180)),C180="",D180="",G180="",COUNT(E180:F180)&lt;&gt;COUNTA(E180:F180),E180&lt;0,F180&lt;0,AND(E180&gt;0,F180&gt;0),SUM(E180:F180)=0,COUNTIF(Categories!$A$6:$A$35,H180)&lt;&gt;1,AND(I180&lt;&gt;"Income",I180&lt;&gt;"Expense",I180&lt;&gt;"Transfer",I180&lt;&gt;"Other"),AND(I180="Transfer",J180=""),AND(K180&lt;&gt;"Cleared",K180&lt;&gt;"Pending"),AND(K180="Cleared",OR(NOT(ISNUMBER(L180)),L180&lt;B180)),AND(K180="Pending",L180&lt;&gt;"")),"REVIEW INPUT","OK"))</f>
        <v/>
      </c>
    </row>
    <row r="181" spans="1:13" x14ac:dyDescent="0.25">
      <c r="A181" s="4"/>
      <c r="B181" s="6"/>
      <c r="C181" s="4"/>
      <c r="D181" s="4"/>
      <c r="E181" s="7"/>
      <c r="F181" s="7"/>
      <c r="G181" s="4"/>
      <c r="H181" s="5"/>
      <c r="I181" t="str">
        <f>IF(H181="","",IFERROR(VLOOKUP(H181,Categories!$A$6:$B$35,2,FALSE),"UNMAPPED"))</f>
        <v/>
      </c>
      <c r="J181" s="4"/>
      <c r="K181" s="5"/>
      <c r="L181" s="6"/>
      <c r="M181" t="str">
        <f>IF(COUNTA(A181:H181,J181:L181)=0,"",IF(OR(A181="",COUNTIF($A$6:$A$205,A181)&lt;&gt;1,COUNTIF('Source Rows'!$A$6:$A$205,A181)&lt;&gt;1,COUNTIFS('Source Rows'!$A$6:$A$205,A181,'Source Rows'!$B$6:$B$205,B181,'Source Rows'!$C$6:$C$205,C181,'Source Rows'!$D$6:$D$205,D181,'Source Rows'!$E$6:$E$205,E181,'Source Rows'!$F$6:$F$205,F181,'Source Rows'!$G$6:$G$205,G181)&lt;&gt;1,NOT(ISNUMBER(B181)),C181="",D181="",G181="",COUNT(E181:F181)&lt;&gt;COUNTA(E181:F181),E181&lt;0,F181&lt;0,AND(E181&gt;0,F181&gt;0),SUM(E181:F181)=0,COUNTIF(Categories!$A$6:$A$35,H181)&lt;&gt;1,AND(I181&lt;&gt;"Income",I181&lt;&gt;"Expense",I181&lt;&gt;"Transfer",I181&lt;&gt;"Other"),AND(I181="Transfer",J181=""),AND(K181&lt;&gt;"Cleared",K181&lt;&gt;"Pending"),AND(K181="Cleared",OR(NOT(ISNUMBER(L181)),L181&lt;B181)),AND(K181="Pending",L181&lt;&gt;"")),"REVIEW INPUT","OK"))</f>
        <v/>
      </c>
    </row>
    <row r="182" spans="1:13" x14ac:dyDescent="0.25">
      <c r="A182" s="4"/>
      <c r="B182" s="6"/>
      <c r="C182" s="4"/>
      <c r="D182" s="4"/>
      <c r="E182" s="7"/>
      <c r="F182" s="7"/>
      <c r="G182" s="4"/>
      <c r="H182" s="5"/>
      <c r="I182" t="str">
        <f>IF(H182="","",IFERROR(VLOOKUP(H182,Categories!$A$6:$B$35,2,FALSE),"UNMAPPED"))</f>
        <v/>
      </c>
      <c r="J182" s="4"/>
      <c r="K182" s="5"/>
      <c r="L182" s="6"/>
      <c r="M182" t="str">
        <f>IF(COUNTA(A182:H182,J182:L182)=0,"",IF(OR(A182="",COUNTIF($A$6:$A$205,A182)&lt;&gt;1,COUNTIF('Source Rows'!$A$6:$A$205,A182)&lt;&gt;1,COUNTIFS('Source Rows'!$A$6:$A$205,A182,'Source Rows'!$B$6:$B$205,B182,'Source Rows'!$C$6:$C$205,C182,'Source Rows'!$D$6:$D$205,D182,'Source Rows'!$E$6:$E$205,E182,'Source Rows'!$F$6:$F$205,F182,'Source Rows'!$G$6:$G$205,G182)&lt;&gt;1,NOT(ISNUMBER(B182)),C182="",D182="",G182="",COUNT(E182:F182)&lt;&gt;COUNTA(E182:F182),E182&lt;0,F182&lt;0,AND(E182&gt;0,F182&gt;0),SUM(E182:F182)=0,COUNTIF(Categories!$A$6:$A$35,H182)&lt;&gt;1,AND(I182&lt;&gt;"Income",I182&lt;&gt;"Expense",I182&lt;&gt;"Transfer",I182&lt;&gt;"Other"),AND(I182="Transfer",J182=""),AND(K182&lt;&gt;"Cleared",K182&lt;&gt;"Pending"),AND(K182="Cleared",OR(NOT(ISNUMBER(L182)),L182&lt;B182)),AND(K182="Pending",L182&lt;&gt;"")),"REVIEW INPUT","OK"))</f>
        <v/>
      </c>
    </row>
    <row r="183" spans="1:13" x14ac:dyDescent="0.25">
      <c r="A183" s="4"/>
      <c r="B183" s="6"/>
      <c r="C183" s="4"/>
      <c r="D183" s="4"/>
      <c r="E183" s="7"/>
      <c r="F183" s="7"/>
      <c r="G183" s="4"/>
      <c r="H183" s="5"/>
      <c r="I183" t="str">
        <f>IF(H183="","",IFERROR(VLOOKUP(H183,Categories!$A$6:$B$35,2,FALSE),"UNMAPPED"))</f>
        <v/>
      </c>
      <c r="J183" s="4"/>
      <c r="K183" s="5"/>
      <c r="L183" s="6"/>
      <c r="M183" t="str">
        <f>IF(COUNTA(A183:H183,J183:L183)=0,"",IF(OR(A183="",COUNTIF($A$6:$A$205,A183)&lt;&gt;1,COUNTIF('Source Rows'!$A$6:$A$205,A183)&lt;&gt;1,COUNTIFS('Source Rows'!$A$6:$A$205,A183,'Source Rows'!$B$6:$B$205,B183,'Source Rows'!$C$6:$C$205,C183,'Source Rows'!$D$6:$D$205,D183,'Source Rows'!$E$6:$E$205,E183,'Source Rows'!$F$6:$F$205,F183,'Source Rows'!$G$6:$G$205,G183)&lt;&gt;1,NOT(ISNUMBER(B183)),C183="",D183="",G183="",COUNT(E183:F183)&lt;&gt;COUNTA(E183:F183),E183&lt;0,F183&lt;0,AND(E183&gt;0,F183&gt;0),SUM(E183:F183)=0,COUNTIF(Categories!$A$6:$A$35,H183)&lt;&gt;1,AND(I183&lt;&gt;"Income",I183&lt;&gt;"Expense",I183&lt;&gt;"Transfer",I183&lt;&gt;"Other"),AND(I183="Transfer",J183=""),AND(K183&lt;&gt;"Cleared",K183&lt;&gt;"Pending"),AND(K183="Cleared",OR(NOT(ISNUMBER(L183)),L183&lt;B183)),AND(K183="Pending",L183&lt;&gt;"")),"REVIEW INPUT","OK"))</f>
        <v/>
      </c>
    </row>
    <row r="184" spans="1:13" x14ac:dyDescent="0.25">
      <c r="A184" s="4"/>
      <c r="B184" s="6"/>
      <c r="C184" s="4"/>
      <c r="D184" s="4"/>
      <c r="E184" s="7"/>
      <c r="F184" s="7"/>
      <c r="G184" s="4"/>
      <c r="H184" s="5"/>
      <c r="I184" t="str">
        <f>IF(H184="","",IFERROR(VLOOKUP(H184,Categories!$A$6:$B$35,2,FALSE),"UNMAPPED"))</f>
        <v/>
      </c>
      <c r="J184" s="4"/>
      <c r="K184" s="5"/>
      <c r="L184" s="6"/>
      <c r="M184" t="str">
        <f>IF(COUNTA(A184:H184,J184:L184)=0,"",IF(OR(A184="",COUNTIF($A$6:$A$205,A184)&lt;&gt;1,COUNTIF('Source Rows'!$A$6:$A$205,A184)&lt;&gt;1,COUNTIFS('Source Rows'!$A$6:$A$205,A184,'Source Rows'!$B$6:$B$205,B184,'Source Rows'!$C$6:$C$205,C184,'Source Rows'!$D$6:$D$205,D184,'Source Rows'!$E$6:$E$205,E184,'Source Rows'!$F$6:$F$205,F184,'Source Rows'!$G$6:$G$205,G184)&lt;&gt;1,NOT(ISNUMBER(B184)),C184="",D184="",G184="",COUNT(E184:F184)&lt;&gt;COUNTA(E184:F184),E184&lt;0,F184&lt;0,AND(E184&gt;0,F184&gt;0),SUM(E184:F184)=0,COUNTIF(Categories!$A$6:$A$35,H184)&lt;&gt;1,AND(I184&lt;&gt;"Income",I184&lt;&gt;"Expense",I184&lt;&gt;"Transfer",I184&lt;&gt;"Other"),AND(I184="Transfer",J184=""),AND(K184&lt;&gt;"Cleared",K184&lt;&gt;"Pending"),AND(K184="Cleared",OR(NOT(ISNUMBER(L184)),L184&lt;B184)),AND(K184="Pending",L184&lt;&gt;"")),"REVIEW INPUT","OK"))</f>
        <v/>
      </c>
    </row>
    <row r="185" spans="1:13" x14ac:dyDescent="0.25">
      <c r="A185" s="4"/>
      <c r="B185" s="6"/>
      <c r="C185" s="4"/>
      <c r="D185" s="4"/>
      <c r="E185" s="7"/>
      <c r="F185" s="7"/>
      <c r="G185" s="4"/>
      <c r="H185" s="5"/>
      <c r="I185" t="str">
        <f>IF(H185="","",IFERROR(VLOOKUP(H185,Categories!$A$6:$B$35,2,FALSE),"UNMAPPED"))</f>
        <v/>
      </c>
      <c r="J185" s="4"/>
      <c r="K185" s="5"/>
      <c r="L185" s="6"/>
      <c r="M185" t="str">
        <f>IF(COUNTA(A185:H185,J185:L185)=0,"",IF(OR(A185="",COUNTIF($A$6:$A$205,A185)&lt;&gt;1,COUNTIF('Source Rows'!$A$6:$A$205,A185)&lt;&gt;1,COUNTIFS('Source Rows'!$A$6:$A$205,A185,'Source Rows'!$B$6:$B$205,B185,'Source Rows'!$C$6:$C$205,C185,'Source Rows'!$D$6:$D$205,D185,'Source Rows'!$E$6:$E$205,E185,'Source Rows'!$F$6:$F$205,F185,'Source Rows'!$G$6:$G$205,G185)&lt;&gt;1,NOT(ISNUMBER(B185)),C185="",D185="",G185="",COUNT(E185:F185)&lt;&gt;COUNTA(E185:F185),E185&lt;0,F185&lt;0,AND(E185&gt;0,F185&gt;0),SUM(E185:F185)=0,COUNTIF(Categories!$A$6:$A$35,H185)&lt;&gt;1,AND(I185&lt;&gt;"Income",I185&lt;&gt;"Expense",I185&lt;&gt;"Transfer",I185&lt;&gt;"Other"),AND(I185="Transfer",J185=""),AND(K185&lt;&gt;"Cleared",K185&lt;&gt;"Pending"),AND(K185="Cleared",OR(NOT(ISNUMBER(L185)),L185&lt;B185)),AND(K185="Pending",L185&lt;&gt;"")),"REVIEW INPUT","OK"))</f>
        <v/>
      </c>
    </row>
    <row r="186" spans="1:13" x14ac:dyDescent="0.25">
      <c r="A186" s="4"/>
      <c r="B186" s="6"/>
      <c r="C186" s="4"/>
      <c r="D186" s="4"/>
      <c r="E186" s="7"/>
      <c r="F186" s="7"/>
      <c r="G186" s="4"/>
      <c r="H186" s="5"/>
      <c r="I186" t="str">
        <f>IF(H186="","",IFERROR(VLOOKUP(H186,Categories!$A$6:$B$35,2,FALSE),"UNMAPPED"))</f>
        <v/>
      </c>
      <c r="J186" s="4"/>
      <c r="K186" s="5"/>
      <c r="L186" s="6"/>
      <c r="M186" t="str">
        <f>IF(COUNTA(A186:H186,J186:L186)=0,"",IF(OR(A186="",COUNTIF($A$6:$A$205,A186)&lt;&gt;1,COUNTIF('Source Rows'!$A$6:$A$205,A186)&lt;&gt;1,COUNTIFS('Source Rows'!$A$6:$A$205,A186,'Source Rows'!$B$6:$B$205,B186,'Source Rows'!$C$6:$C$205,C186,'Source Rows'!$D$6:$D$205,D186,'Source Rows'!$E$6:$E$205,E186,'Source Rows'!$F$6:$F$205,F186,'Source Rows'!$G$6:$G$205,G186)&lt;&gt;1,NOT(ISNUMBER(B186)),C186="",D186="",G186="",COUNT(E186:F186)&lt;&gt;COUNTA(E186:F186),E186&lt;0,F186&lt;0,AND(E186&gt;0,F186&gt;0),SUM(E186:F186)=0,COUNTIF(Categories!$A$6:$A$35,H186)&lt;&gt;1,AND(I186&lt;&gt;"Income",I186&lt;&gt;"Expense",I186&lt;&gt;"Transfer",I186&lt;&gt;"Other"),AND(I186="Transfer",J186=""),AND(K186&lt;&gt;"Cleared",K186&lt;&gt;"Pending"),AND(K186="Cleared",OR(NOT(ISNUMBER(L186)),L186&lt;B186)),AND(K186="Pending",L186&lt;&gt;"")),"REVIEW INPUT","OK"))</f>
        <v/>
      </c>
    </row>
    <row r="187" spans="1:13" x14ac:dyDescent="0.25">
      <c r="A187" s="4"/>
      <c r="B187" s="6"/>
      <c r="C187" s="4"/>
      <c r="D187" s="4"/>
      <c r="E187" s="7"/>
      <c r="F187" s="7"/>
      <c r="G187" s="4"/>
      <c r="H187" s="5"/>
      <c r="I187" t="str">
        <f>IF(H187="","",IFERROR(VLOOKUP(H187,Categories!$A$6:$B$35,2,FALSE),"UNMAPPED"))</f>
        <v/>
      </c>
      <c r="J187" s="4"/>
      <c r="K187" s="5"/>
      <c r="L187" s="6"/>
      <c r="M187" t="str">
        <f>IF(COUNTA(A187:H187,J187:L187)=0,"",IF(OR(A187="",COUNTIF($A$6:$A$205,A187)&lt;&gt;1,COUNTIF('Source Rows'!$A$6:$A$205,A187)&lt;&gt;1,COUNTIFS('Source Rows'!$A$6:$A$205,A187,'Source Rows'!$B$6:$B$205,B187,'Source Rows'!$C$6:$C$205,C187,'Source Rows'!$D$6:$D$205,D187,'Source Rows'!$E$6:$E$205,E187,'Source Rows'!$F$6:$F$205,F187,'Source Rows'!$G$6:$G$205,G187)&lt;&gt;1,NOT(ISNUMBER(B187)),C187="",D187="",G187="",COUNT(E187:F187)&lt;&gt;COUNTA(E187:F187),E187&lt;0,F187&lt;0,AND(E187&gt;0,F187&gt;0),SUM(E187:F187)=0,COUNTIF(Categories!$A$6:$A$35,H187)&lt;&gt;1,AND(I187&lt;&gt;"Income",I187&lt;&gt;"Expense",I187&lt;&gt;"Transfer",I187&lt;&gt;"Other"),AND(I187="Transfer",J187=""),AND(K187&lt;&gt;"Cleared",K187&lt;&gt;"Pending"),AND(K187="Cleared",OR(NOT(ISNUMBER(L187)),L187&lt;B187)),AND(K187="Pending",L187&lt;&gt;"")),"REVIEW INPUT","OK"))</f>
        <v/>
      </c>
    </row>
    <row r="188" spans="1:13" x14ac:dyDescent="0.25">
      <c r="A188" s="4"/>
      <c r="B188" s="6"/>
      <c r="C188" s="4"/>
      <c r="D188" s="4"/>
      <c r="E188" s="7"/>
      <c r="F188" s="7"/>
      <c r="G188" s="4"/>
      <c r="H188" s="5"/>
      <c r="I188" t="str">
        <f>IF(H188="","",IFERROR(VLOOKUP(H188,Categories!$A$6:$B$35,2,FALSE),"UNMAPPED"))</f>
        <v/>
      </c>
      <c r="J188" s="4"/>
      <c r="K188" s="5"/>
      <c r="L188" s="6"/>
      <c r="M188" t="str">
        <f>IF(COUNTA(A188:H188,J188:L188)=0,"",IF(OR(A188="",COUNTIF($A$6:$A$205,A188)&lt;&gt;1,COUNTIF('Source Rows'!$A$6:$A$205,A188)&lt;&gt;1,COUNTIFS('Source Rows'!$A$6:$A$205,A188,'Source Rows'!$B$6:$B$205,B188,'Source Rows'!$C$6:$C$205,C188,'Source Rows'!$D$6:$D$205,D188,'Source Rows'!$E$6:$E$205,E188,'Source Rows'!$F$6:$F$205,F188,'Source Rows'!$G$6:$G$205,G188)&lt;&gt;1,NOT(ISNUMBER(B188)),C188="",D188="",G188="",COUNT(E188:F188)&lt;&gt;COUNTA(E188:F188),E188&lt;0,F188&lt;0,AND(E188&gt;0,F188&gt;0),SUM(E188:F188)=0,COUNTIF(Categories!$A$6:$A$35,H188)&lt;&gt;1,AND(I188&lt;&gt;"Income",I188&lt;&gt;"Expense",I188&lt;&gt;"Transfer",I188&lt;&gt;"Other"),AND(I188="Transfer",J188=""),AND(K188&lt;&gt;"Cleared",K188&lt;&gt;"Pending"),AND(K188="Cleared",OR(NOT(ISNUMBER(L188)),L188&lt;B188)),AND(K188="Pending",L188&lt;&gt;"")),"REVIEW INPUT","OK"))</f>
        <v/>
      </c>
    </row>
    <row r="189" spans="1:13" x14ac:dyDescent="0.25">
      <c r="A189" s="4"/>
      <c r="B189" s="6"/>
      <c r="C189" s="4"/>
      <c r="D189" s="4"/>
      <c r="E189" s="7"/>
      <c r="F189" s="7"/>
      <c r="G189" s="4"/>
      <c r="H189" s="5"/>
      <c r="I189" t="str">
        <f>IF(H189="","",IFERROR(VLOOKUP(H189,Categories!$A$6:$B$35,2,FALSE),"UNMAPPED"))</f>
        <v/>
      </c>
      <c r="J189" s="4"/>
      <c r="K189" s="5"/>
      <c r="L189" s="6"/>
      <c r="M189" t="str">
        <f>IF(COUNTA(A189:H189,J189:L189)=0,"",IF(OR(A189="",COUNTIF($A$6:$A$205,A189)&lt;&gt;1,COUNTIF('Source Rows'!$A$6:$A$205,A189)&lt;&gt;1,COUNTIFS('Source Rows'!$A$6:$A$205,A189,'Source Rows'!$B$6:$B$205,B189,'Source Rows'!$C$6:$C$205,C189,'Source Rows'!$D$6:$D$205,D189,'Source Rows'!$E$6:$E$205,E189,'Source Rows'!$F$6:$F$205,F189,'Source Rows'!$G$6:$G$205,G189)&lt;&gt;1,NOT(ISNUMBER(B189)),C189="",D189="",G189="",COUNT(E189:F189)&lt;&gt;COUNTA(E189:F189),E189&lt;0,F189&lt;0,AND(E189&gt;0,F189&gt;0),SUM(E189:F189)=0,COUNTIF(Categories!$A$6:$A$35,H189)&lt;&gt;1,AND(I189&lt;&gt;"Income",I189&lt;&gt;"Expense",I189&lt;&gt;"Transfer",I189&lt;&gt;"Other"),AND(I189="Transfer",J189=""),AND(K189&lt;&gt;"Cleared",K189&lt;&gt;"Pending"),AND(K189="Cleared",OR(NOT(ISNUMBER(L189)),L189&lt;B189)),AND(K189="Pending",L189&lt;&gt;"")),"REVIEW INPUT","OK"))</f>
        <v/>
      </c>
    </row>
    <row r="190" spans="1:13" x14ac:dyDescent="0.25">
      <c r="A190" s="4"/>
      <c r="B190" s="6"/>
      <c r="C190" s="4"/>
      <c r="D190" s="4"/>
      <c r="E190" s="7"/>
      <c r="F190" s="7"/>
      <c r="G190" s="4"/>
      <c r="H190" s="5"/>
      <c r="I190" t="str">
        <f>IF(H190="","",IFERROR(VLOOKUP(H190,Categories!$A$6:$B$35,2,FALSE),"UNMAPPED"))</f>
        <v/>
      </c>
      <c r="J190" s="4"/>
      <c r="K190" s="5"/>
      <c r="L190" s="6"/>
      <c r="M190" t="str">
        <f>IF(COUNTA(A190:H190,J190:L190)=0,"",IF(OR(A190="",COUNTIF($A$6:$A$205,A190)&lt;&gt;1,COUNTIF('Source Rows'!$A$6:$A$205,A190)&lt;&gt;1,COUNTIFS('Source Rows'!$A$6:$A$205,A190,'Source Rows'!$B$6:$B$205,B190,'Source Rows'!$C$6:$C$205,C190,'Source Rows'!$D$6:$D$205,D190,'Source Rows'!$E$6:$E$205,E190,'Source Rows'!$F$6:$F$205,F190,'Source Rows'!$G$6:$G$205,G190)&lt;&gt;1,NOT(ISNUMBER(B190)),C190="",D190="",G190="",COUNT(E190:F190)&lt;&gt;COUNTA(E190:F190),E190&lt;0,F190&lt;0,AND(E190&gt;0,F190&gt;0),SUM(E190:F190)=0,COUNTIF(Categories!$A$6:$A$35,H190)&lt;&gt;1,AND(I190&lt;&gt;"Income",I190&lt;&gt;"Expense",I190&lt;&gt;"Transfer",I190&lt;&gt;"Other"),AND(I190="Transfer",J190=""),AND(K190&lt;&gt;"Cleared",K190&lt;&gt;"Pending"),AND(K190="Cleared",OR(NOT(ISNUMBER(L190)),L190&lt;B190)),AND(K190="Pending",L190&lt;&gt;"")),"REVIEW INPUT","OK"))</f>
        <v/>
      </c>
    </row>
    <row r="191" spans="1:13" x14ac:dyDescent="0.25">
      <c r="A191" s="4"/>
      <c r="B191" s="6"/>
      <c r="C191" s="4"/>
      <c r="D191" s="4"/>
      <c r="E191" s="7"/>
      <c r="F191" s="7"/>
      <c r="G191" s="4"/>
      <c r="H191" s="5"/>
      <c r="I191" t="str">
        <f>IF(H191="","",IFERROR(VLOOKUP(H191,Categories!$A$6:$B$35,2,FALSE),"UNMAPPED"))</f>
        <v/>
      </c>
      <c r="J191" s="4"/>
      <c r="K191" s="5"/>
      <c r="L191" s="6"/>
      <c r="M191" t="str">
        <f>IF(COUNTA(A191:H191,J191:L191)=0,"",IF(OR(A191="",COUNTIF($A$6:$A$205,A191)&lt;&gt;1,COUNTIF('Source Rows'!$A$6:$A$205,A191)&lt;&gt;1,COUNTIFS('Source Rows'!$A$6:$A$205,A191,'Source Rows'!$B$6:$B$205,B191,'Source Rows'!$C$6:$C$205,C191,'Source Rows'!$D$6:$D$205,D191,'Source Rows'!$E$6:$E$205,E191,'Source Rows'!$F$6:$F$205,F191,'Source Rows'!$G$6:$G$205,G191)&lt;&gt;1,NOT(ISNUMBER(B191)),C191="",D191="",G191="",COUNT(E191:F191)&lt;&gt;COUNTA(E191:F191),E191&lt;0,F191&lt;0,AND(E191&gt;0,F191&gt;0),SUM(E191:F191)=0,COUNTIF(Categories!$A$6:$A$35,H191)&lt;&gt;1,AND(I191&lt;&gt;"Income",I191&lt;&gt;"Expense",I191&lt;&gt;"Transfer",I191&lt;&gt;"Other"),AND(I191="Transfer",J191=""),AND(K191&lt;&gt;"Cleared",K191&lt;&gt;"Pending"),AND(K191="Cleared",OR(NOT(ISNUMBER(L191)),L191&lt;B191)),AND(K191="Pending",L191&lt;&gt;"")),"REVIEW INPUT","OK"))</f>
        <v/>
      </c>
    </row>
    <row r="192" spans="1:13" x14ac:dyDescent="0.25">
      <c r="A192" s="4"/>
      <c r="B192" s="6"/>
      <c r="C192" s="4"/>
      <c r="D192" s="4"/>
      <c r="E192" s="7"/>
      <c r="F192" s="7"/>
      <c r="G192" s="4"/>
      <c r="H192" s="5"/>
      <c r="I192" t="str">
        <f>IF(H192="","",IFERROR(VLOOKUP(H192,Categories!$A$6:$B$35,2,FALSE),"UNMAPPED"))</f>
        <v/>
      </c>
      <c r="J192" s="4"/>
      <c r="K192" s="5"/>
      <c r="L192" s="6"/>
      <c r="M192" t="str">
        <f>IF(COUNTA(A192:H192,J192:L192)=0,"",IF(OR(A192="",COUNTIF($A$6:$A$205,A192)&lt;&gt;1,COUNTIF('Source Rows'!$A$6:$A$205,A192)&lt;&gt;1,COUNTIFS('Source Rows'!$A$6:$A$205,A192,'Source Rows'!$B$6:$B$205,B192,'Source Rows'!$C$6:$C$205,C192,'Source Rows'!$D$6:$D$205,D192,'Source Rows'!$E$6:$E$205,E192,'Source Rows'!$F$6:$F$205,F192,'Source Rows'!$G$6:$G$205,G192)&lt;&gt;1,NOT(ISNUMBER(B192)),C192="",D192="",G192="",COUNT(E192:F192)&lt;&gt;COUNTA(E192:F192),E192&lt;0,F192&lt;0,AND(E192&gt;0,F192&gt;0),SUM(E192:F192)=0,COUNTIF(Categories!$A$6:$A$35,H192)&lt;&gt;1,AND(I192&lt;&gt;"Income",I192&lt;&gt;"Expense",I192&lt;&gt;"Transfer",I192&lt;&gt;"Other"),AND(I192="Transfer",J192=""),AND(K192&lt;&gt;"Cleared",K192&lt;&gt;"Pending"),AND(K192="Cleared",OR(NOT(ISNUMBER(L192)),L192&lt;B192)),AND(K192="Pending",L192&lt;&gt;"")),"REVIEW INPUT","OK"))</f>
        <v/>
      </c>
    </row>
    <row r="193" spans="1:13" x14ac:dyDescent="0.25">
      <c r="A193" s="4"/>
      <c r="B193" s="6"/>
      <c r="C193" s="4"/>
      <c r="D193" s="4"/>
      <c r="E193" s="7"/>
      <c r="F193" s="7"/>
      <c r="G193" s="4"/>
      <c r="H193" s="5"/>
      <c r="I193" t="str">
        <f>IF(H193="","",IFERROR(VLOOKUP(H193,Categories!$A$6:$B$35,2,FALSE),"UNMAPPED"))</f>
        <v/>
      </c>
      <c r="J193" s="4"/>
      <c r="K193" s="5"/>
      <c r="L193" s="6"/>
      <c r="M193" t="str">
        <f>IF(COUNTA(A193:H193,J193:L193)=0,"",IF(OR(A193="",COUNTIF($A$6:$A$205,A193)&lt;&gt;1,COUNTIF('Source Rows'!$A$6:$A$205,A193)&lt;&gt;1,COUNTIFS('Source Rows'!$A$6:$A$205,A193,'Source Rows'!$B$6:$B$205,B193,'Source Rows'!$C$6:$C$205,C193,'Source Rows'!$D$6:$D$205,D193,'Source Rows'!$E$6:$E$205,E193,'Source Rows'!$F$6:$F$205,F193,'Source Rows'!$G$6:$G$205,G193)&lt;&gt;1,NOT(ISNUMBER(B193)),C193="",D193="",G193="",COUNT(E193:F193)&lt;&gt;COUNTA(E193:F193),E193&lt;0,F193&lt;0,AND(E193&gt;0,F193&gt;0),SUM(E193:F193)=0,COUNTIF(Categories!$A$6:$A$35,H193)&lt;&gt;1,AND(I193&lt;&gt;"Income",I193&lt;&gt;"Expense",I193&lt;&gt;"Transfer",I193&lt;&gt;"Other"),AND(I193="Transfer",J193=""),AND(K193&lt;&gt;"Cleared",K193&lt;&gt;"Pending"),AND(K193="Cleared",OR(NOT(ISNUMBER(L193)),L193&lt;B193)),AND(K193="Pending",L193&lt;&gt;"")),"REVIEW INPUT","OK"))</f>
        <v/>
      </c>
    </row>
    <row r="194" spans="1:13" x14ac:dyDescent="0.25">
      <c r="A194" s="4"/>
      <c r="B194" s="6"/>
      <c r="C194" s="4"/>
      <c r="D194" s="4"/>
      <c r="E194" s="7"/>
      <c r="F194" s="7"/>
      <c r="G194" s="4"/>
      <c r="H194" s="5"/>
      <c r="I194" t="str">
        <f>IF(H194="","",IFERROR(VLOOKUP(H194,Categories!$A$6:$B$35,2,FALSE),"UNMAPPED"))</f>
        <v/>
      </c>
      <c r="J194" s="4"/>
      <c r="K194" s="5"/>
      <c r="L194" s="6"/>
      <c r="M194" t="str">
        <f>IF(COUNTA(A194:H194,J194:L194)=0,"",IF(OR(A194="",COUNTIF($A$6:$A$205,A194)&lt;&gt;1,COUNTIF('Source Rows'!$A$6:$A$205,A194)&lt;&gt;1,COUNTIFS('Source Rows'!$A$6:$A$205,A194,'Source Rows'!$B$6:$B$205,B194,'Source Rows'!$C$6:$C$205,C194,'Source Rows'!$D$6:$D$205,D194,'Source Rows'!$E$6:$E$205,E194,'Source Rows'!$F$6:$F$205,F194,'Source Rows'!$G$6:$G$205,G194)&lt;&gt;1,NOT(ISNUMBER(B194)),C194="",D194="",G194="",COUNT(E194:F194)&lt;&gt;COUNTA(E194:F194),E194&lt;0,F194&lt;0,AND(E194&gt;0,F194&gt;0),SUM(E194:F194)=0,COUNTIF(Categories!$A$6:$A$35,H194)&lt;&gt;1,AND(I194&lt;&gt;"Income",I194&lt;&gt;"Expense",I194&lt;&gt;"Transfer",I194&lt;&gt;"Other"),AND(I194="Transfer",J194=""),AND(K194&lt;&gt;"Cleared",K194&lt;&gt;"Pending"),AND(K194="Cleared",OR(NOT(ISNUMBER(L194)),L194&lt;B194)),AND(K194="Pending",L194&lt;&gt;"")),"REVIEW INPUT","OK"))</f>
        <v/>
      </c>
    </row>
    <row r="195" spans="1:13" x14ac:dyDescent="0.25">
      <c r="A195" s="4"/>
      <c r="B195" s="6"/>
      <c r="C195" s="4"/>
      <c r="D195" s="4"/>
      <c r="E195" s="7"/>
      <c r="F195" s="7"/>
      <c r="G195" s="4"/>
      <c r="H195" s="5"/>
      <c r="I195" t="str">
        <f>IF(H195="","",IFERROR(VLOOKUP(H195,Categories!$A$6:$B$35,2,FALSE),"UNMAPPED"))</f>
        <v/>
      </c>
      <c r="J195" s="4"/>
      <c r="K195" s="5"/>
      <c r="L195" s="6"/>
      <c r="M195" t="str">
        <f>IF(COUNTA(A195:H195,J195:L195)=0,"",IF(OR(A195="",COUNTIF($A$6:$A$205,A195)&lt;&gt;1,COUNTIF('Source Rows'!$A$6:$A$205,A195)&lt;&gt;1,COUNTIFS('Source Rows'!$A$6:$A$205,A195,'Source Rows'!$B$6:$B$205,B195,'Source Rows'!$C$6:$C$205,C195,'Source Rows'!$D$6:$D$205,D195,'Source Rows'!$E$6:$E$205,E195,'Source Rows'!$F$6:$F$205,F195,'Source Rows'!$G$6:$G$205,G195)&lt;&gt;1,NOT(ISNUMBER(B195)),C195="",D195="",G195="",COUNT(E195:F195)&lt;&gt;COUNTA(E195:F195),E195&lt;0,F195&lt;0,AND(E195&gt;0,F195&gt;0),SUM(E195:F195)=0,COUNTIF(Categories!$A$6:$A$35,H195)&lt;&gt;1,AND(I195&lt;&gt;"Income",I195&lt;&gt;"Expense",I195&lt;&gt;"Transfer",I195&lt;&gt;"Other"),AND(I195="Transfer",J195=""),AND(K195&lt;&gt;"Cleared",K195&lt;&gt;"Pending"),AND(K195="Cleared",OR(NOT(ISNUMBER(L195)),L195&lt;B195)),AND(K195="Pending",L195&lt;&gt;"")),"REVIEW INPUT","OK"))</f>
        <v/>
      </c>
    </row>
    <row r="196" spans="1:13" x14ac:dyDescent="0.25">
      <c r="A196" s="4"/>
      <c r="B196" s="6"/>
      <c r="C196" s="4"/>
      <c r="D196" s="4"/>
      <c r="E196" s="7"/>
      <c r="F196" s="7"/>
      <c r="G196" s="4"/>
      <c r="H196" s="5"/>
      <c r="I196" t="str">
        <f>IF(H196="","",IFERROR(VLOOKUP(H196,Categories!$A$6:$B$35,2,FALSE),"UNMAPPED"))</f>
        <v/>
      </c>
      <c r="J196" s="4"/>
      <c r="K196" s="5"/>
      <c r="L196" s="6"/>
      <c r="M196" t="str">
        <f>IF(COUNTA(A196:H196,J196:L196)=0,"",IF(OR(A196="",COUNTIF($A$6:$A$205,A196)&lt;&gt;1,COUNTIF('Source Rows'!$A$6:$A$205,A196)&lt;&gt;1,COUNTIFS('Source Rows'!$A$6:$A$205,A196,'Source Rows'!$B$6:$B$205,B196,'Source Rows'!$C$6:$C$205,C196,'Source Rows'!$D$6:$D$205,D196,'Source Rows'!$E$6:$E$205,E196,'Source Rows'!$F$6:$F$205,F196,'Source Rows'!$G$6:$G$205,G196)&lt;&gt;1,NOT(ISNUMBER(B196)),C196="",D196="",G196="",COUNT(E196:F196)&lt;&gt;COUNTA(E196:F196),E196&lt;0,F196&lt;0,AND(E196&gt;0,F196&gt;0),SUM(E196:F196)=0,COUNTIF(Categories!$A$6:$A$35,H196)&lt;&gt;1,AND(I196&lt;&gt;"Income",I196&lt;&gt;"Expense",I196&lt;&gt;"Transfer",I196&lt;&gt;"Other"),AND(I196="Transfer",J196=""),AND(K196&lt;&gt;"Cleared",K196&lt;&gt;"Pending"),AND(K196="Cleared",OR(NOT(ISNUMBER(L196)),L196&lt;B196)),AND(K196="Pending",L196&lt;&gt;"")),"REVIEW INPUT","OK"))</f>
        <v/>
      </c>
    </row>
    <row r="197" spans="1:13" x14ac:dyDescent="0.25">
      <c r="A197" s="4"/>
      <c r="B197" s="6"/>
      <c r="C197" s="4"/>
      <c r="D197" s="4"/>
      <c r="E197" s="7"/>
      <c r="F197" s="7"/>
      <c r="G197" s="4"/>
      <c r="H197" s="5"/>
      <c r="I197" t="str">
        <f>IF(H197="","",IFERROR(VLOOKUP(H197,Categories!$A$6:$B$35,2,FALSE),"UNMAPPED"))</f>
        <v/>
      </c>
      <c r="J197" s="4"/>
      <c r="K197" s="5"/>
      <c r="L197" s="6"/>
      <c r="M197" t="str">
        <f>IF(COUNTA(A197:H197,J197:L197)=0,"",IF(OR(A197="",COUNTIF($A$6:$A$205,A197)&lt;&gt;1,COUNTIF('Source Rows'!$A$6:$A$205,A197)&lt;&gt;1,COUNTIFS('Source Rows'!$A$6:$A$205,A197,'Source Rows'!$B$6:$B$205,B197,'Source Rows'!$C$6:$C$205,C197,'Source Rows'!$D$6:$D$205,D197,'Source Rows'!$E$6:$E$205,E197,'Source Rows'!$F$6:$F$205,F197,'Source Rows'!$G$6:$G$205,G197)&lt;&gt;1,NOT(ISNUMBER(B197)),C197="",D197="",G197="",COUNT(E197:F197)&lt;&gt;COUNTA(E197:F197),E197&lt;0,F197&lt;0,AND(E197&gt;0,F197&gt;0),SUM(E197:F197)=0,COUNTIF(Categories!$A$6:$A$35,H197)&lt;&gt;1,AND(I197&lt;&gt;"Income",I197&lt;&gt;"Expense",I197&lt;&gt;"Transfer",I197&lt;&gt;"Other"),AND(I197="Transfer",J197=""),AND(K197&lt;&gt;"Cleared",K197&lt;&gt;"Pending"),AND(K197="Cleared",OR(NOT(ISNUMBER(L197)),L197&lt;B197)),AND(K197="Pending",L197&lt;&gt;"")),"REVIEW INPUT","OK"))</f>
        <v/>
      </c>
    </row>
    <row r="198" spans="1:13" x14ac:dyDescent="0.25">
      <c r="A198" s="4"/>
      <c r="B198" s="6"/>
      <c r="C198" s="4"/>
      <c r="D198" s="4"/>
      <c r="E198" s="7"/>
      <c r="F198" s="7"/>
      <c r="G198" s="4"/>
      <c r="H198" s="5"/>
      <c r="I198" t="str">
        <f>IF(H198="","",IFERROR(VLOOKUP(H198,Categories!$A$6:$B$35,2,FALSE),"UNMAPPED"))</f>
        <v/>
      </c>
      <c r="J198" s="4"/>
      <c r="K198" s="5"/>
      <c r="L198" s="6"/>
      <c r="M198" t="str">
        <f>IF(COUNTA(A198:H198,J198:L198)=0,"",IF(OR(A198="",COUNTIF($A$6:$A$205,A198)&lt;&gt;1,COUNTIF('Source Rows'!$A$6:$A$205,A198)&lt;&gt;1,COUNTIFS('Source Rows'!$A$6:$A$205,A198,'Source Rows'!$B$6:$B$205,B198,'Source Rows'!$C$6:$C$205,C198,'Source Rows'!$D$6:$D$205,D198,'Source Rows'!$E$6:$E$205,E198,'Source Rows'!$F$6:$F$205,F198,'Source Rows'!$G$6:$G$205,G198)&lt;&gt;1,NOT(ISNUMBER(B198)),C198="",D198="",G198="",COUNT(E198:F198)&lt;&gt;COUNTA(E198:F198),E198&lt;0,F198&lt;0,AND(E198&gt;0,F198&gt;0),SUM(E198:F198)=0,COUNTIF(Categories!$A$6:$A$35,H198)&lt;&gt;1,AND(I198&lt;&gt;"Income",I198&lt;&gt;"Expense",I198&lt;&gt;"Transfer",I198&lt;&gt;"Other"),AND(I198="Transfer",J198=""),AND(K198&lt;&gt;"Cleared",K198&lt;&gt;"Pending"),AND(K198="Cleared",OR(NOT(ISNUMBER(L198)),L198&lt;B198)),AND(K198="Pending",L198&lt;&gt;"")),"REVIEW INPUT","OK"))</f>
        <v/>
      </c>
    </row>
    <row r="199" spans="1:13" x14ac:dyDescent="0.25">
      <c r="A199" s="4"/>
      <c r="B199" s="6"/>
      <c r="C199" s="4"/>
      <c r="D199" s="4"/>
      <c r="E199" s="7"/>
      <c r="F199" s="7"/>
      <c r="G199" s="4"/>
      <c r="H199" s="5"/>
      <c r="I199" t="str">
        <f>IF(H199="","",IFERROR(VLOOKUP(H199,Categories!$A$6:$B$35,2,FALSE),"UNMAPPED"))</f>
        <v/>
      </c>
      <c r="J199" s="4"/>
      <c r="K199" s="5"/>
      <c r="L199" s="6"/>
      <c r="M199" t="str">
        <f>IF(COUNTA(A199:H199,J199:L199)=0,"",IF(OR(A199="",COUNTIF($A$6:$A$205,A199)&lt;&gt;1,COUNTIF('Source Rows'!$A$6:$A$205,A199)&lt;&gt;1,COUNTIFS('Source Rows'!$A$6:$A$205,A199,'Source Rows'!$B$6:$B$205,B199,'Source Rows'!$C$6:$C$205,C199,'Source Rows'!$D$6:$D$205,D199,'Source Rows'!$E$6:$E$205,E199,'Source Rows'!$F$6:$F$205,F199,'Source Rows'!$G$6:$G$205,G199)&lt;&gt;1,NOT(ISNUMBER(B199)),C199="",D199="",G199="",COUNT(E199:F199)&lt;&gt;COUNTA(E199:F199),E199&lt;0,F199&lt;0,AND(E199&gt;0,F199&gt;0),SUM(E199:F199)=0,COUNTIF(Categories!$A$6:$A$35,H199)&lt;&gt;1,AND(I199&lt;&gt;"Income",I199&lt;&gt;"Expense",I199&lt;&gt;"Transfer",I199&lt;&gt;"Other"),AND(I199="Transfer",J199=""),AND(K199&lt;&gt;"Cleared",K199&lt;&gt;"Pending"),AND(K199="Cleared",OR(NOT(ISNUMBER(L199)),L199&lt;B199)),AND(K199="Pending",L199&lt;&gt;"")),"REVIEW INPUT","OK"))</f>
        <v/>
      </c>
    </row>
    <row r="200" spans="1:13" x14ac:dyDescent="0.25">
      <c r="A200" s="4"/>
      <c r="B200" s="6"/>
      <c r="C200" s="4"/>
      <c r="D200" s="4"/>
      <c r="E200" s="7"/>
      <c r="F200" s="7"/>
      <c r="G200" s="4"/>
      <c r="H200" s="5"/>
      <c r="I200" t="str">
        <f>IF(H200="","",IFERROR(VLOOKUP(H200,Categories!$A$6:$B$35,2,FALSE),"UNMAPPED"))</f>
        <v/>
      </c>
      <c r="J200" s="4"/>
      <c r="K200" s="5"/>
      <c r="L200" s="6"/>
      <c r="M200" t="str">
        <f>IF(COUNTA(A200:H200,J200:L200)=0,"",IF(OR(A200="",COUNTIF($A$6:$A$205,A200)&lt;&gt;1,COUNTIF('Source Rows'!$A$6:$A$205,A200)&lt;&gt;1,COUNTIFS('Source Rows'!$A$6:$A$205,A200,'Source Rows'!$B$6:$B$205,B200,'Source Rows'!$C$6:$C$205,C200,'Source Rows'!$D$6:$D$205,D200,'Source Rows'!$E$6:$E$205,E200,'Source Rows'!$F$6:$F$205,F200,'Source Rows'!$G$6:$G$205,G200)&lt;&gt;1,NOT(ISNUMBER(B200)),C200="",D200="",G200="",COUNT(E200:F200)&lt;&gt;COUNTA(E200:F200),E200&lt;0,F200&lt;0,AND(E200&gt;0,F200&gt;0),SUM(E200:F200)=0,COUNTIF(Categories!$A$6:$A$35,H200)&lt;&gt;1,AND(I200&lt;&gt;"Income",I200&lt;&gt;"Expense",I200&lt;&gt;"Transfer",I200&lt;&gt;"Other"),AND(I200="Transfer",J200=""),AND(K200&lt;&gt;"Cleared",K200&lt;&gt;"Pending"),AND(K200="Cleared",OR(NOT(ISNUMBER(L200)),L200&lt;B200)),AND(K200="Pending",L200&lt;&gt;"")),"REVIEW INPUT","OK"))</f>
        <v/>
      </c>
    </row>
    <row r="201" spans="1:13" x14ac:dyDescent="0.25">
      <c r="A201" s="4"/>
      <c r="B201" s="6"/>
      <c r="C201" s="4"/>
      <c r="D201" s="4"/>
      <c r="E201" s="7"/>
      <c r="F201" s="7"/>
      <c r="G201" s="4"/>
      <c r="H201" s="5"/>
      <c r="I201" t="str">
        <f>IF(H201="","",IFERROR(VLOOKUP(H201,Categories!$A$6:$B$35,2,FALSE),"UNMAPPED"))</f>
        <v/>
      </c>
      <c r="J201" s="4"/>
      <c r="K201" s="5"/>
      <c r="L201" s="6"/>
      <c r="M201" t="str">
        <f>IF(COUNTA(A201:H201,J201:L201)=0,"",IF(OR(A201="",COUNTIF($A$6:$A$205,A201)&lt;&gt;1,COUNTIF('Source Rows'!$A$6:$A$205,A201)&lt;&gt;1,COUNTIFS('Source Rows'!$A$6:$A$205,A201,'Source Rows'!$B$6:$B$205,B201,'Source Rows'!$C$6:$C$205,C201,'Source Rows'!$D$6:$D$205,D201,'Source Rows'!$E$6:$E$205,E201,'Source Rows'!$F$6:$F$205,F201,'Source Rows'!$G$6:$G$205,G201)&lt;&gt;1,NOT(ISNUMBER(B201)),C201="",D201="",G201="",COUNT(E201:F201)&lt;&gt;COUNTA(E201:F201),E201&lt;0,F201&lt;0,AND(E201&gt;0,F201&gt;0),SUM(E201:F201)=0,COUNTIF(Categories!$A$6:$A$35,H201)&lt;&gt;1,AND(I201&lt;&gt;"Income",I201&lt;&gt;"Expense",I201&lt;&gt;"Transfer",I201&lt;&gt;"Other"),AND(I201="Transfer",J201=""),AND(K201&lt;&gt;"Cleared",K201&lt;&gt;"Pending"),AND(K201="Cleared",OR(NOT(ISNUMBER(L201)),L201&lt;B201)),AND(K201="Pending",L201&lt;&gt;"")),"REVIEW INPUT","OK"))</f>
        <v/>
      </c>
    </row>
    <row r="202" spans="1:13" x14ac:dyDescent="0.25">
      <c r="A202" s="4"/>
      <c r="B202" s="6"/>
      <c r="C202" s="4"/>
      <c r="D202" s="4"/>
      <c r="E202" s="7"/>
      <c r="F202" s="7"/>
      <c r="G202" s="4"/>
      <c r="H202" s="5"/>
      <c r="I202" t="str">
        <f>IF(H202="","",IFERROR(VLOOKUP(H202,Categories!$A$6:$B$35,2,FALSE),"UNMAPPED"))</f>
        <v/>
      </c>
      <c r="J202" s="4"/>
      <c r="K202" s="5"/>
      <c r="L202" s="6"/>
      <c r="M202" t="str">
        <f>IF(COUNTA(A202:H202,J202:L202)=0,"",IF(OR(A202="",COUNTIF($A$6:$A$205,A202)&lt;&gt;1,COUNTIF('Source Rows'!$A$6:$A$205,A202)&lt;&gt;1,COUNTIFS('Source Rows'!$A$6:$A$205,A202,'Source Rows'!$B$6:$B$205,B202,'Source Rows'!$C$6:$C$205,C202,'Source Rows'!$D$6:$D$205,D202,'Source Rows'!$E$6:$E$205,E202,'Source Rows'!$F$6:$F$205,F202,'Source Rows'!$G$6:$G$205,G202)&lt;&gt;1,NOT(ISNUMBER(B202)),C202="",D202="",G202="",COUNT(E202:F202)&lt;&gt;COUNTA(E202:F202),E202&lt;0,F202&lt;0,AND(E202&gt;0,F202&gt;0),SUM(E202:F202)=0,COUNTIF(Categories!$A$6:$A$35,H202)&lt;&gt;1,AND(I202&lt;&gt;"Income",I202&lt;&gt;"Expense",I202&lt;&gt;"Transfer",I202&lt;&gt;"Other"),AND(I202="Transfer",J202=""),AND(K202&lt;&gt;"Cleared",K202&lt;&gt;"Pending"),AND(K202="Cleared",OR(NOT(ISNUMBER(L202)),L202&lt;B202)),AND(K202="Pending",L202&lt;&gt;"")),"REVIEW INPUT","OK"))</f>
        <v/>
      </c>
    </row>
    <row r="203" spans="1:13" x14ac:dyDescent="0.25">
      <c r="A203" s="4"/>
      <c r="B203" s="6"/>
      <c r="C203" s="4"/>
      <c r="D203" s="4"/>
      <c r="E203" s="7"/>
      <c r="F203" s="7"/>
      <c r="G203" s="4"/>
      <c r="H203" s="5"/>
      <c r="I203" t="str">
        <f>IF(H203="","",IFERROR(VLOOKUP(H203,Categories!$A$6:$B$35,2,FALSE),"UNMAPPED"))</f>
        <v/>
      </c>
      <c r="J203" s="4"/>
      <c r="K203" s="5"/>
      <c r="L203" s="6"/>
      <c r="M203" t="str">
        <f>IF(COUNTA(A203:H203,J203:L203)=0,"",IF(OR(A203="",COUNTIF($A$6:$A$205,A203)&lt;&gt;1,COUNTIF('Source Rows'!$A$6:$A$205,A203)&lt;&gt;1,COUNTIFS('Source Rows'!$A$6:$A$205,A203,'Source Rows'!$B$6:$B$205,B203,'Source Rows'!$C$6:$C$205,C203,'Source Rows'!$D$6:$D$205,D203,'Source Rows'!$E$6:$E$205,E203,'Source Rows'!$F$6:$F$205,F203,'Source Rows'!$G$6:$G$205,G203)&lt;&gt;1,NOT(ISNUMBER(B203)),C203="",D203="",G203="",COUNT(E203:F203)&lt;&gt;COUNTA(E203:F203),E203&lt;0,F203&lt;0,AND(E203&gt;0,F203&gt;0),SUM(E203:F203)=0,COUNTIF(Categories!$A$6:$A$35,H203)&lt;&gt;1,AND(I203&lt;&gt;"Income",I203&lt;&gt;"Expense",I203&lt;&gt;"Transfer",I203&lt;&gt;"Other"),AND(I203="Transfer",J203=""),AND(K203&lt;&gt;"Cleared",K203&lt;&gt;"Pending"),AND(K203="Cleared",OR(NOT(ISNUMBER(L203)),L203&lt;B203)),AND(K203="Pending",L203&lt;&gt;"")),"REVIEW INPUT","OK"))</f>
        <v/>
      </c>
    </row>
    <row r="204" spans="1:13" x14ac:dyDescent="0.25">
      <c r="A204" s="4"/>
      <c r="B204" s="6"/>
      <c r="C204" s="4"/>
      <c r="D204" s="4"/>
      <c r="E204" s="7"/>
      <c r="F204" s="7"/>
      <c r="G204" s="4"/>
      <c r="H204" s="5"/>
      <c r="I204" t="str">
        <f>IF(H204="","",IFERROR(VLOOKUP(H204,Categories!$A$6:$B$35,2,FALSE),"UNMAPPED"))</f>
        <v/>
      </c>
      <c r="J204" s="4"/>
      <c r="K204" s="5"/>
      <c r="L204" s="6"/>
      <c r="M204" t="str">
        <f>IF(COUNTA(A204:H204,J204:L204)=0,"",IF(OR(A204="",COUNTIF($A$6:$A$205,A204)&lt;&gt;1,COUNTIF('Source Rows'!$A$6:$A$205,A204)&lt;&gt;1,COUNTIFS('Source Rows'!$A$6:$A$205,A204,'Source Rows'!$B$6:$B$205,B204,'Source Rows'!$C$6:$C$205,C204,'Source Rows'!$D$6:$D$205,D204,'Source Rows'!$E$6:$E$205,E204,'Source Rows'!$F$6:$F$205,F204,'Source Rows'!$G$6:$G$205,G204)&lt;&gt;1,NOT(ISNUMBER(B204)),C204="",D204="",G204="",COUNT(E204:F204)&lt;&gt;COUNTA(E204:F204),E204&lt;0,F204&lt;0,AND(E204&gt;0,F204&gt;0),SUM(E204:F204)=0,COUNTIF(Categories!$A$6:$A$35,H204)&lt;&gt;1,AND(I204&lt;&gt;"Income",I204&lt;&gt;"Expense",I204&lt;&gt;"Transfer",I204&lt;&gt;"Other"),AND(I204="Transfer",J204=""),AND(K204&lt;&gt;"Cleared",K204&lt;&gt;"Pending"),AND(K204="Cleared",OR(NOT(ISNUMBER(L204)),L204&lt;B204)),AND(K204="Pending",L204&lt;&gt;"")),"REVIEW INPUT","OK"))</f>
        <v/>
      </c>
    </row>
    <row r="205" spans="1:13" x14ac:dyDescent="0.25">
      <c r="A205" s="4"/>
      <c r="B205" s="6"/>
      <c r="C205" s="4"/>
      <c r="D205" s="4"/>
      <c r="E205" s="7"/>
      <c r="F205" s="7"/>
      <c r="G205" s="4"/>
      <c r="H205" s="5"/>
      <c r="I205" t="str">
        <f>IF(H205="","",IFERROR(VLOOKUP(H205,Categories!$A$6:$B$35,2,FALSE),"UNMAPPED"))</f>
        <v/>
      </c>
      <c r="J205" s="4"/>
      <c r="K205" s="5"/>
      <c r="L205" s="6"/>
      <c r="M205" t="str">
        <f>IF(COUNTA(A205:H205,J205:L205)=0,"",IF(OR(A205="",COUNTIF($A$6:$A$205,A205)&lt;&gt;1,COUNTIF('Source Rows'!$A$6:$A$205,A205)&lt;&gt;1,COUNTIFS('Source Rows'!$A$6:$A$205,A205,'Source Rows'!$B$6:$B$205,B205,'Source Rows'!$C$6:$C$205,C205,'Source Rows'!$D$6:$D$205,D205,'Source Rows'!$E$6:$E$205,E205,'Source Rows'!$F$6:$F$205,F205,'Source Rows'!$G$6:$G$205,G205)&lt;&gt;1,NOT(ISNUMBER(B205)),C205="",D205="",G205="",COUNT(E205:F205)&lt;&gt;COUNTA(E205:F205),E205&lt;0,F205&lt;0,AND(E205&gt;0,F205&gt;0),SUM(E205:F205)=0,COUNTIF(Categories!$A$6:$A$35,H205)&lt;&gt;1,AND(I205&lt;&gt;"Income",I205&lt;&gt;"Expense",I205&lt;&gt;"Transfer",I205&lt;&gt;"Other"),AND(I205="Transfer",J205=""),AND(K205&lt;&gt;"Cleared",K205&lt;&gt;"Pending"),AND(K205="Cleared",OR(NOT(ISNUMBER(L205)),L205&lt;B205)),AND(K205="Pending",L205&lt;&gt;"")),"REVIEW INPUT","OK"))</f>
        <v/>
      </c>
    </row>
  </sheetData>
  <autoFilter ref="A5:M205"/>
  <mergeCells count="1">
    <mergeCell ref="A3:M3"/>
  </mergeCells>
  <dataValidations count="10">
    <dataValidation type="date" allowBlank="1" showErrorMessage="1" errorStyle="stop" errorTitle="Enter a date" error="Use a real spreadsheet date, for example 2026-10-31." sqref="B10:B205">
      <formula1>2</formula1>
      <formula2>2958465</formula2>
    </dataValidation>
    <dataValidation type="date" allowBlank="1" showErrorMessage="1" errorStyle="stop" errorTitle="Enter a date" error="Use a real spreadsheet date, for example 2026-10-31." sqref="B6:B205">
      <formula1>2</formula1>
      <formula2>2958465</formula2>
    </dataValidation>
    <dataValidation type="decimal" operator="greaterThanOrEqual" allowBlank="1" showErrorMessage="1" errorStyle="stop" errorTitle="Positive amounts only" error="Enter zero or a positive number in the correct column." sqref="E10:F205">
      <formula1>0</formula1>
    </dataValidation>
    <dataValidation type="decimal" operator="greaterThanOrEqual" allowBlank="1" showErrorMessage="1" errorStyle="stop" errorTitle="Positive amounts only" error="Enter zero or a positive number in the correct column." sqref="E6:F205">
      <formula1>0</formula1>
    </dataValidation>
    <dataValidation type="list" allowBlank="1" showErrorMessage="1" errorStyle="stop" errorTitle="Choose a listed value" error="Select a value from the dropdown or update its reference sheet first." sqref="H10:H205">
      <formula1>BookCategories</formula1>
    </dataValidation>
    <dataValidation type="list" allowBlank="1" showErrorMessage="1" errorStyle="stop" errorTitle="Choose a listed value" error="Select a value from the dropdown or update its reference sheet first." sqref="H6:H205">
      <formula1>BookCategories</formula1>
    </dataValidation>
    <dataValidation type="list" allowBlank="1" showErrorMessage="1" errorStyle="stop" errorTitle="Choose a listed value" error="Select a value from the dropdown or update its reference sheet first." sqref="K10:K205">
      <formula1>"Cleared,Pending"</formula1>
    </dataValidation>
    <dataValidation type="list" allowBlank="1" showErrorMessage="1" errorStyle="stop" errorTitle="Choose a listed value" error="Select a value from the dropdown or update its reference sheet first." sqref="K6:K205">
      <formula1>"Cleared,Pending"</formula1>
    </dataValidation>
    <dataValidation type="date" allowBlank="1" showErrorMessage="1" errorStyle="stop" errorTitle="Enter a date" error="Use a real spreadsheet date, for example 2026-10-31." sqref="L10:L205">
      <formula1>2</formula1>
      <formula2>2958465</formula2>
    </dataValidation>
    <dataValidation type="date" allowBlank="1" showErrorMessage="1" errorStyle="stop" errorTitle="Enter a date" error="Use a real spreadsheet date, for example 2026-10-31." sqref="L6:L205">
      <formula1>2</formula1>
      <formula2>2958465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7" customWidth="1"/>
    <col min="2" max="3" width="19" customWidth="1"/>
    <col min="4" max="4" width="24" customWidth="1"/>
    <col min="5" max="8" width="19" customWidth="1"/>
    <col min="9" max="9" width="25" customWidth="1"/>
  </cols>
  <sheetData>
    <row r="1" ht="26" customHeight="1" spans="1:1" x14ac:dyDescent="0.25">
      <c r="A1" s="1" t="s">
        <v>62</v>
      </c>
    </row>
    <row r="2" spans="1:2" x14ac:dyDescent="0.25">
      <c r="A2" t="s">
        <v>63</v>
      </c>
      <c r="B2" s="6">
        <v>46296</v>
      </c>
    </row>
    <row r="3" ht="44" customHeight="1" spans="1:9" x14ac:dyDescent="0.25">
      <c r="A3" s="3" t="s">
        <v>64</v>
      </c>
      <c r="B3" s="3"/>
      <c r="C3" s="3"/>
      <c r="D3" s="3"/>
      <c r="E3" s="3"/>
      <c r="F3" s="3"/>
      <c r="G3" s="3"/>
      <c r="H3" s="3"/>
      <c r="I3" s="3"/>
    </row>
    <row r="5" ht="32" customHeight="1" spans="1:9" x14ac:dyDescent="0.25">
      <c r="A5" s="2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2" t="s">
        <v>71</v>
      </c>
      <c r="H5" s="2" t="s">
        <v>72</v>
      </c>
      <c r="I5" s="2" t="s">
        <v>73</v>
      </c>
    </row>
    <row r="6" spans="1:9" x14ac:dyDescent="0.25">
      <c r="A6" s="8">
        <f>DATE(YEAR($B$2),MONTH($B$2)+0,1)</f>
        <v>46296</v>
      </c>
      <c r="B6" s="9">
        <f>SUMIFS('Transactions'!$E$6:$E$205,'Transactions'!$B$6:$B$205,"&gt;="&amp;$A6,'Transactions'!$B$6:$B$205,"&lt;"&amp;DATE(YEAR($A6),MONTH($A6)+1,1),'Transactions'!$I$6:$I$205,"Income")-SUMIFS('Transactions'!$F$6:$F$205,'Transactions'!$B$6:$B$205,"&gt;="&amp;$A6,'Transactions'!$B$6:$B$205,"&lt;"&amp;DATE(YEAR($A6),MONTH($A6)+1,1),'Transactions'!$I$6:$I$205,"Income")</f>
        <v>0</v>
      </c>
      <c r="C6" s="9">
        <f>SUMIFS('Transactions'!$F$6:$F$205,'Transactions'!$B$6:$B$205,"&gt;="&amp;$A6,'Transactions'!$B$6:$B$205,"&lt;"&amp;DATE(YEAR($A6),MONTH($A6)+1,1),'Transactions'!$I$6:$I$205,"Expense")-SUMIFS('Transactions'!$E$6:$E$205,'Transactions'!$B$6:$B$205,"&gt;="&amp;$A6,'Transactions'!$B$6:$B$205,"&lt;"&amp;DATE(YEAR($A6),MONTH($A6)+1,1),'Transactions'!$I$6:$I$205,"Expense")</f>
        <v>0</v>
      </c>
      <c r="D6" s="9">
        <f>B6-C6</f>
        <v>0</v>
      </c>
      <c r="E6" s="9">
        <f>SUMIFS('Transactions'!$E$6:$E$205,'Transactions'!$B$6:$B$205,"&gt;="&amp;$A6,'Transactions'!$B$6:$B$205,"&lt;"&amp;DATE(YEAR($A6),MONTH($A6)+1,1),'Transactions'!$I$6:$I$205,"Transfer")</f>
        <v>0</v>
      </c>
      <c r="F6" s="9">
        <f>SUMIFS('Transactions'!$F$6:$F$205,'Transactions'!$B$6:$B$205,"&gt;="&amp;$A6,'Transactions'!$B$6:$B$205,"&lt;"&amp;DATE(YEAR($A6),MONTH($A6)+1,1),'Transactions'!$I$6:$I$205,"Transfer")</f>
        <v>0</v>
      </c>
      <c r="G6" s="9">
        <f>SUMIFS('Transactions'!$E$6:$E$205,'Transactions'!$B$6:$B$205,"&gt;="&amp;$A6,'Transactions'!$B$6:$B$205,"&lt;"&amp;DATE(YEAR($A6),MONTH($A6)+1,1),'Transactions'!$I$6:$I$205,"Other")</f>
        <v>0</v>
      </c>
      <c r="H6" s="9">
        <f>SUMIFS('Transactions'!$F$6:$F$205,'Transactions'!$B$6:$B$205,"&gt;="&amp;$A6,'Transactions'!$B$6:$B$205,"&lt;"&amp;DATE(YEAR($A6),MONTH($A6)+1,1),'Transactions'!$I$6:$I$205,"Other")</f>
        <v>0</v>
      </c>
      <c r="I6" s="9">
        <f>SUMIFS('Transactions'!$E$6:$E$205,'Transactions'!$B$6:$B$205,"&gt;="&amp;$A6,'Transactions'!$B$6:$B$205,"&lt;"&amp;DATE(YEAR($A6),MONTH($A6)+1,1))-SUMIFS('Transactions'!$F$6:$F$205,'Transactions'!$B$6:$B$205,"&gt;="&amp;$A6,'Transactions'!$B$6:$B$205,"&lt;"&amp;DATE(YEAR($A6),MONTH($A6)+1,1))</f>
        <v>0</v>
      </c>
    </row>
    <row r="7" spans="1:9" x14ac:dyDescent="0.25">
      <c r="A7" s="8">
        <f>DATE(YEAR($B$2),MONTH($B$2)+1,1)</f>
        <v>46327</v>
      </c>
      <c r="B7" s="9">
        <f>SUMIFS('Transactions'!$E$6:$E$205,'Transactions'!$B$6:$B$205,"&gt;="&amp;$A7,'Transactions'!$B$6:$B$205,"&lt;"&amp;DATE(YEAR($A7),MONTH($A7)+1,1),'Transactions'!$I$6:$I$205,"Income")-SUMIFS('Transactions'!$F$6:$F$205,'Transactions'!$B$6:$B$205,"&gt;="&amp;$A7,'Transactions'!$B$6:$B$205,"&lt;"&amp;DATE(YEAR($A7),MONTH($A7)+1,1),'Transactions'!$I$6:$I$205,"Income")</f>
        <v>0</v>
      </c>
      <c r="C7" s="9">
        <f>SUMIFS('Transactions'!$F$6:$F$205,'Transactions'!$B$6:$B$205,"&gt;="&amp;$A7,'Transactions'!$B$6:$B$205,"&lt;"&amp;DATE(YEAR($A7),MONTH($A7)+1,1),'Transactions'!$I$6:$I$205,"Expense")-SUMIFS('Transactions'!$E$6:$E$205,'Transactions'!$B$6:$B$205,"&gt;="&amp;$A7,'Transactions'!$B$6:$B$205,"&lt;"&amp;DATE(YEAR($A7),MONTH($A7)+1,1),'Transactions'!$I$6:$I$205,"Expense")</f>
        <v>0</v>
      </c>
      <c r="D7" s="9">
        <f>B7-C7</f>
        <v>0</v>
      </c>
      <c r="E7" s="9">
        <f>SUMIFS('Transactions'!$E$6:$E$205,'Transactions'!$B$6:$B$205,"&gt;="&amp;$A7,'Transactions'!$B$6:$B$205,"&lt;"&amp;DATE(YEAR($A7),MONTH($A7)+1,1),'Transactions'!$I$6:$I$205,"Transfer")</f>
        <v>0</v>
      </c>
      <c r="F7" s="9">
        <f>SUMIFS('Transactions'!$F$6:$F$205,'Transactions'!$B$6:$B$205,"&gt;="&amp;$A7,'Transactions'!$B$6:$B$205,"&lt;"&amp;DATE(YEAR($A7),MONTH($A7)+1,1),'Transactions'!$I$6:$I$205,"Transfer")</f>
        <v>0</v>
      </c>
      <c r="G7" s="9">
        <f>SUMIFS('Transactions'!$E$6:$E$205,'Transactions'!$B$6:$B$205,"&gt;="&amp;$A7,'Transactions'!$B$6:$B$205,"&lt;"&amp;DATE(YEAR($A7),MONTH($A7)+1,1),'Transactions'!$I$6:$I$205,"Other")</f>
        <v>0</v>
      </c>
      <c r="H7" s="9">
        <f>SUMIFS('Transactions'!$F$6:$F$205,'Transactions'!$B$6:$B$205,"&gt;="&amp;$A7,'Transactions'!$B$6:$B$205,"&lt;"&amp;DATE(YEAR($A7),MONTH($A7)+1,1),'Transactions'!$I$6:$I$205,"Other")</f>
        <v>0</v>
      </c>
      <c r="I7" s="9">
        <f>SUMIFS('Transactions'!$E$6:$E$205,'Transactions'!$B$6:$B$205,"&gt;="&amp;$A7,'Transactions'!$B$6:$B$205,"&lt;"&amp;DATE(YEAR($A7),MONTH($A7)+1,1))-SUMIFS('Transactions'!$F$6:$F$205,'Transactions'!$B$6:$B$205,"&gt;="&amp;$A7,'Transactions'!$B$6:$B$205,"&lt;"&amp;DATE(YEAR($A7),MONTH($A7)+1,1))</f>
        <v>0</v>
      </c>
    </row>
    <row r="9" spans="1:9" x14ac:dyDescent="0.25">
      <c r="A9" t="s">
        <v>74</v>
      </c>
      <c r="B9" s="9">
        <f>SUM(B6:B7)</f>
        <v>0</v>
      </c>
      <c r="C9" s="9">
        <f>SUM(C6:C7)</f>
        <v>0</v>
      </c>
      <c r="D9" s="9">
        <f>SUM(D6:D7)</f>
        <v>0</v>
      </c>
      <c r="E9" s="9">
        <f>SUM(E6:E7)</f>
        <v>0</v>
      </c>
      <c r="F9" s="9">
        <f>SUM(F6:F7)</f>
        <v>0</v>
      </c>
      <c r="G9" s="9">
        <f>SUM(G6:G7)</f>
        <v>0</v>
      </c>
      <c r="H9" s="9">
        <f>SUM(H6:H7)</f>
        <v>0</v>
      </c>
      <c r="I9" s="9">
        <f>SUM(I6:I7)</f>
        <v>0</v>
      </c>
    </row>
    <row r="11" spans="1:2" x14ac:dyDescent="0.25">
      <c r="A11" t="s">
        <v>75</v>
      </c>
      <c r="B11" s="10">
        <f>COUNTIF('Transactions'!M6:M205,"REVIEW INPUT")</f>
        <v>0</v>
      </c>
    </row>
    <row r="12" spans="1:2" x14ac:dyDescent="0.25">
      <c r="A12" t="s">
        <v>76</v>
      </c>
      <c r="B12" s="10">
        <f>COUNTA('Source Rows'!A6:A205)</f>
        <v>0</v>
      </c>
    </row>
    <row r="13" spans="1:2" x14ac:dyDescent="0.25">
      <c r="A13" t="s">
        <v>77</v>
      </c>
      <c r="B13" s="10">
        <f>COUNTA('Transactions'!A6:A205)</f>
        <v>0</v>
      </c>
    </row>
    <row r="14" spans="1:2" x14ac:dyDescent="0.25">
      <c r="A14" t="s">
        <v>78</v>
      </c>
      <c r="B14" s="10">
        <f>B12-B13</f>
        <v>0</v>
      </c>
    </row>
    <row r="15" spans="1:2" x14ac:dyDescent="0.25">
      <c r="A15" t="s">
        <v>79</v>
      </c>
      <c r="B15" s="9">
        <f>I9-(D9+E9-F9+G9-H9)</f>
        <v>0</v>
      </c>
    </row>
    <row r="16" spans="1:2" x14ac:dyDescent="0.25">
      <c r="A16" t="s">
        <v>80</v>
      </c>
      <c r="B16" s="10">
        <f>COUNT('Transactions'!B6:B205)-COUNTIFS('Transactions'!B6:B205,"&gt;="&amp;A6,'Transactions'!B6:B205,"&lt;"&amp;DATE(YEAR(A7),MONTH(A7)+1,1))</f>
        <v>0</v>
      </c>
    </row>
  </sheetData>
  <autoFilter ref="A5:I16"/>
  <mergeCells count="1">
    <mergeCell ref="A3:I3"/>
  </mergeCells>
  <dataValidations count="1">
    <dataValidation type="date" allowBlank="1" showErrorMessage="1" errorStyle="stop" errorTitle="Enter a date" error="Use a real spreadsheet date, for example 2026-10-31." sqref="B2">
      <formula1>2</formula1>
      <formula2>2958465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7" customWidth="1"/>
    <col min="2" max="2" width="19" customWidth="1"/>
    <col min="3" max="4" width="18" customWidth="1"/>
    <col min="5" max="5" width="19" customWidth="1"/>
    <col min="6" max="6" width="20" customWidth="1"/>
    <col min="7" max="8" width="18" customWidth="1"/>
    <col min="9" max="10" width="20" customWidth="1"/>
  </cols>
  <sheetData>
    <row r="1" ht="26" customHeight="1" spans="1:1" x14ac:dyDescent="0.25">
      <c r="A1" s="1" t="s">
        <v>81</v>
      </c>
    </row>
    <row r="2" spans="1:5" x14ac:dyDescent="0.25">
      <c r="A2" t="s">
        <v>48</v>
      </c>
      <c r="B2" s="4" t="s">
        <v>82</v>
      </c>
      <c r="D2" t="s">
        <v>83</v>
      </c>
      <c r="E2" s="7">
        <v>0</v>
      </c>
    </row>
    <row r="3" ht="44" customHeight="1" spans="1:10" x14ac:dyDescent="0.25">
      <c r="A3" s="3" t="s">
        <v>84</v>
      </c>
      <c r="B3" s="3"/>
      <c r="C3" s="3"/>
      <c r="D3" s="3"/>
      <c r="E3" s="3"/>
      <c r="F3" s="3"/>
      <c r="G3" s="3"/>
      <c r="H3" s="3"/>
      <c r="I3" s="3"/>
      <c r="J3" s="3"/>
    </row>
    <row r="5" ht="32" customHeight="1" spans="1:10" x14ac:dyDescent="0.25">
      <c r="A5" s="2" t="s">
        <v>65</v>
      </c>
      <c r="B5" s="2" t="s">
        <v>83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92</v>
      </c>
    </row>
    <row r="6" spans="1:10" x14ac:dyDescent="0.25">
      <c r="A6" s="8">
        <f>'Monthly Summary'!A6</f>
        <v>46296</v>
      </c>
      <c r="B6" s="9">
        <f>$E$2</f>
        <v>0</v>
      </c>
      <c r="C6" s="9">
        <f>SUMIFS('Transactions'!$E$6:$E$205,'Transactions'!$C$6:$C$205,$B$2,'Transactions'!$B$6:$B$205,"&gt;="&amp;A6,'Transactions'!$B$6:$B$205,"&lt;"&amp;DATE(YEAR(A6),MONTH(A6)+1,1))</f>
        <v>0</v>
      </c>
      <c r="D6" s="9">
        <f>SUMIFS('Transactions'!$F$6:$F$205,'Transactions'!$C$6:$C$205,$B$2,'Transactions'!$B$6:$B$205,"&gt;="&amp;A6,'Transactions'!$B$6:$B$205,"&lt;"&amp;DATE(YEAR(A6),MONTH(A6)+1,1))</f>
        <v>0</v>
      </c>
      <c r="E6" s="9">
        <f>B6+C6-D6</f>
        <v>0</v>
      </c>
      <c r="F6" s="7"/>
      <c r="G6" s="9">
        <f>SUMIFS('Transactions'!$E$6:$E$205,'Transactions'!$C$6:$C$205,$B$2,'Transactions'!$B$6:$B$205,"&lt;"&amp;DATE(YEAR(A6),MONTH(A6)+1,1),'Transactions'!$L$6:$L$205,"")+SUMIFS('Transactions'!$E$6:$E$205,'Transactions'!$C$6:$C$205,$B$2,'Transactions'!$B$6:$B$205,"&lt;"&amp;DATE(YEAR(A6),MONTH(A6)+1,1),'Transactions'!$L$6:$L$205,"&gt;="&amp;DATE(YEAR(A6),MONTH(A6)+1,1))</f>
        <v>0</v>
      </c>
      <c r="H6" s="9">
        <f>SUMIFS('Transactions'!$F$6:$F$205,'Transactions'!$C$6:$C$205,$B$2,'Transactions'!$B$6:$B$205,"&lt;"&amp;DATE(YEAR(A6),MONTH(A6)+1,1),'Transactions'!$L$6:$L$205,"")+SUMIFS('Transactions'!$F$6:$F$205,'Transactions'!$C$6:$C$205,$B$2,'Transactions'!$B$6:$B$205,"&lt;"&amp;DATE(YEAR(A6),MONTH(A6)+1,1),'Transactions'!$L$6:$L$205,"&gt;="&amp;DATE(YEAR(A6),MONTH(A6)+1,1))</f>
        <v>0</v>
      </c>
      <c r="I6" s="9" t="str">
        <f>IF(F6="","",F6+G6-H6)</f>
        <v/>
      </c>
      <c r="J6" s="9" t="str">
        <f>IF(F6="","",E6-I6)</f>
        <v/>
      </c>
    </row>
    <row r="7" spans="1:10" x14ac:dyDescent="0.25">
      <c r="A7" s="8">
        <f>'Monthly Summary'!A7</f>
        <v>46327</v>
      </c>
      <c r="B7" s="9">
        <f>E6</f>
        <v>0</v>
      </c>
      <c r="C7" s="9">
        <f>SUMIFS('Transactions'!$E$6:$E$205,'Transactions'!$C$6:$C$205,$B$2,'Transactions'!$B$6:$B$205,"&gt;="&amp;A7,'Transactions'!$B$6:$B$205,"&lt;"&amp;DATE(YEAR(A7),MONTH(A7)+1,1))</f>
        <v>0</v>
      </c>
      <c r="D7" s="9">
        <f>SUMIFS('Transactions'!$F$6:$F$205,'Transactions'!$C$6:$C$205,$B$2,'Transactions'!$B$6:$B$205,"&gt;="&amp;A7,'Transactions'!$B$6:$B$205,"&lt;"&amp;DATE(YEAR(A7),MONTH(A7)+1,1))</f>
        <v>0</v>
      </c>
      <c r="E7" s="9">
        <f>B7+C7-D7</f>
        <v>0</v>
      </c>
      <c r="F7" s="7"/>
      <c r="G7" s="9">
        <f>SUMIFS('Transactions'!$E$6:$E$205,'Transactions'!$C$6:$C$205,$B$2,'Transactions'!$B$6:$B$205,"&lt;"&amp;DATE(YEAR(A7),MONTH(A7)+1,1),'Transactions'!$L$6:$L$205,"")+SUMIFS('Transactions'!$E$6:$E$205,'Transactions'!$C$6:$C$205,$B$2,'Transactions'!$B$6:$B$205,"&lt;"&amp;DATE(YEAR(A7),MONTH(A7)+1,1),'Transactions'!$L$6:$L$205,"&gt;="&amp;DATE(YEAR(A7),MONTH(A7)+1,1))</f>
        <v>0</v>
      </c>
      <c r="H7" s="9">
        <f>SUMIFS('Transactions'!$F$6:$F$205,'Transactions'!$C$6:$C$205,$B$2,'Transactions'!$B$6:$B$205,"&lt;"&amp;DATE(YEAR(A7),MONTH(A7)+1,1),'Transactions'!$L$6:$L$205,"")+SUMIFS('Transactions'!$F$6:$F$205,'Transactions'!$C$6:$C$205,$B$2,'Transactions'!$B$6:$B$205,"&lt;"&amp;DATE(YEAR(A7),MONTH(A7)+1,1),'Transactions'!$L$6:$L$205,"&gt;="&amp;DATE(YEAR(A7),MONTH(A7)+1,1))</f>
        <v>0</v>
      </c>
      <c r="I7" s="9" t="str">
        <f>IF(F7="","",F7+G7-H7)</f>
        <v/>
      </c>
      <c r="J7" s="9" t="str">
        <f>IF(F7="","",E7-I7)</f>
        <v/>
      </c>
    </row>
    <row r="10" spans="1:10" x14ac:dyDescent="0.25">
      <c r="A10" t="s">
        <v>93</v>
      </c>
      <c r="B10" t="s">
        <v>94</v>
      </c>
      <c r="C10"/>
      <c r="D10"/>
      <c r="E10"/>
      <c r="F10"/>
      <c r="G10"/>
      <c r="H10"/>
      <c r="I10"/>
      <c r="J10"/>
    </row>
    <row r="11" spans="1:10" x14ac:dyDescent="0.25">
      <c r="A11" t="s">
        <v>95</v>
      </c>
      <c r="B11" t="s">
        <v>96</v>
      </c>
      <c r="C11"/>
      <c r="D11"/>
      <c r="E11"/>
      <c r="F11"/>
      <c r="G11"/>
      <c r="H11"/>
      <c r="I11"/>
      <c r="J11"/>
    </row>
  </sheetData>
  <autoFilter ref="A5:J11"/>
  <mergeCells count="3">
    <mergeCell ref="A3:J3"/>
    <mergeCell ref="B10:J10"/>
    <mergeCell ref="B11:J11"/>
  </mergeCell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5" customWidth="1"/>
    <col min="2" max="2" width="16" customWidth="1"/>
    <col min="3" max="3" width="20" customWidth="1"/>
    <col min="4" max="4" width="35" customWidth="1"/>
    <col min="5" max="6" width="18" customWidth="1"/>
    <col min="7" max="7" width="30" customWidth="1"/>
  </cols>
  <sheetData>
    <row r="1" ht="26" customHeight="1" spans="1:1" x14ac:dyDescent="0.25">
      <c r="A1" s="1" t="s">
        <v>97</v>
      </c>
    </row>
    <row r="3" ht="44" customHeight="1" spans="1:7" x14ac:dyDescent="0.25">
      <c r="A3" s="3" t="s">
        <v>45</v>
      </c>
      <c r="B3" s="3"/>
      <c r="C3" s="3"/>
      <c r="D3" s="3"/>
      <c r="E3" s="3"/>
      <c r="F3" s="3"/>
      <c r="G3" s="3"/>
    </row>
    <row r="5" ht="32" customHeight="1" spans="1:7" x14ac:dyDescent="0.25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</row>
    <row r="6" spans="1:7" x14ac:dyDescent="0.25">
      <c r="A6" s="4" t="s">
        <v>98</v>
      </c>
      <c r="B6" s="6">
        <v>46298</v>
      </c>
      <c r="C6" s="4" t="s">
        <v>82</v>
      </c>
      <c r="D6" s="4" t="s">
        <v>99</v>
      </c>
      <c r="E6" s="7">
        <v>1500</v>
      </c>
      <c r="F6" s="7">
        <v>0</v>
      </c>
      <c r="G6" s="4" t="s">
        <v>100</v>
      </c>
    </row>
    <row r="7" spans="1:7" x14ac:dyDescent="0.25">
      <c r="A7" s="4" t="s">
        <v>101</v>
      </c>
      <c r="B7" s="6">
        <v>46302</v>
      </c>
      <c r="C7" s="4" t="s">
        <v>82</v>
      </c>
      <c r="D7" s="4" t="s">
        <v>102</v>
      </c>
      <c r="E7" s="7">
        <v>0</v>
      </c>
      <c r="F7" s="7">
        <v>100</v>
      </c>
      <c r="G7" s="4" t="s">
        <v>103</v>
      </c>
    </row>
    <row r="8" spans="1:7" x14ac:dyDescent="0.25">
      <c r="A8" s="4" t="s">
        <v>104</v>
      </c>
      <c r="B8" s="6">
        <v>46309</v>
      </c>
      <c r="C8" s="4" t="s">
        <v>82</v>
      </c>
      <c r="D8" s="4" t="s">
        <v>102</v>
      </c>
      <c r="E8" s="7">
        <v>0</v>
      </c>
      <c r="F8" s="7">
        <v>100</v>
      </c>
      <c r="G8" s="4" t="s">
        <v>105</v>
      </c>
    </row>
    <row r="9" spans="1:7" x14ac:dyDescent="0.25">
      <c r="A9" s="4" t="s">
        <v>106</v>
      </c>
      <c r="B9" s="6">
        <v>46315</v>
      </c>
      <c r="C9" s="4" t="s">
        <v>82</v>
      </c>
      <c r="D9" s="4" t="s">
        <v>107</v>
      </c>
      <c r="E9" s="7">
        <v>0</v>
      </c>
      <c r="F9" s="7">
        <v>300</v>
      </c>
      <c r="G9" s="4" t="s">
        <v>108</v>
      </c>
    </row>
    <row r="10" spans="1:7" x14ac:dyDescent="0.25">
      <c r="A10" s="4" t="s">
        <v>109</v>
      </c>
      <c r="B10" s="6">
        <v>46315</v>
      </c>
      <c r="C10" s="4" t="s">
        <v>110</v>
      </c>
      <c r="D10" s="4" t="s">
        <v>111</v>
      </c>
      <c r="E10" s="7">
        <v>300</v>
      </c>
      <c r="F10" s="7">
        <v>0</v>
      </c>
      <c r="G10" s="4" t="s">
        <v>112</v>
      </c>
    </row>
    <row r="11" spans="1:7" x14ac:dyDescent="0.25">
      <c r="A11" s="4" t="s">
        <v>113</v>
      </c>
      <c r="B11" s="6">
        <v>46326</v>
      </c>
      <c r="C11" s="4" t="s">
        <v>82</v>
      </c>
      <c r="D11" s="4" t="s">
        <v>114</v>
      </c>
      <c r="E11" s="7">
        <v>0</v>
      </c>
      <c r="F11" s="7">
        <v>5</v>
      </c>
      <c r="G11" s="4" t="s">
        <v>115</v>
      </c>
    </row>
    <row r="12" spans="1:7" x14ac:dyDescent="0.25">
      <c r="A12" s="4" t="s">
        <v>116</v>
      </c>
      <c r="B12" s="6">
        <v>46330</v>
      </c>
      <c r="C12" s="4" t="s">
        <v>82</v>
      </c>
      <c r="D12" s="4" t="s">
        <v>117</v>
      </c>
      <c r="E12" s="7">
        <v>900</v>
      </c>
      <c r="F12" s="7">
        <v>0</v>
      </c>
      <c r="G12" s="4" t="s">
        <v>118</v>
      </c>
    </row>
    <row r="13" spans="1:7" x14ac:dyDescent="0.25">
      <c r="A13" s="4" t="s">
        <v>119</v>
      </c>
      <c r="B13" s="6">
        <v>46331</v>
      </c>
      <c r="C13" s="4" t="s">
        <v>82</v>
      </c>
      <c r="D13" s="4" t="s">
        <v>120</v>
      </c>
      <c r="E13" s="7">
        <v>0</v>
      </c>
      <c r="F13" s="7">
        <v>600</v>
      </c>
      <c r="G13" s="4" t="s">
        <v>121</v>
      </c>
    </row>
    <row r="14" spans="1:7" x14ac:dyDescent="0.25">
      <c r="A14" s="4" t="s">
        <v>122</v>
      </c>
      <c r="B14" s="6">
        <v>46344</v>
      </c>
      <c r="C14" s="4" t="s">
        <v>110</v>
      </c>
      <c r="D14" s="4" t="s">
        <v>123</v>
      </c>
      <c r="E14" s="7">
        <v>0</v>
      </c>
      <c r="F14" s="7">
        <v>100</v>
      </c>
      <c r="G14" s="4" t="s">
        <v>124</v>
      </c>
    </row>
    <row r="15" spans="1:7" x14ac:dyDescent="0.25">
      <c r="A15" s="4" t="s">
        <v>125</v>
      </c>
      <c r="B15" s="6">
        <v>46344</v>
      </c>
      <c r="C15" s="4" t="s">
        <v>82</v>
      </c>
      <c r="D15" s="4" t="s">
        <v>126</v>
      </c>
      <c r="E15" s="7">
        <v>100</v>
      </c>
      <c r="F15" s="7">
        <v>0</v>
      </c>
      <c r="G15" s="4" t="s">
        <v>127</v>
      </c>
    </row>
    <row r="16" spans="1:7" x14ac:dyDescent="0.25">
      <c r="A16" s="4" t="s">
        <v>128</v>
      </c>
      <c r="B16" s="6">
        <v>46355</v>
      </c>
      <c r="C16" s="4" t="s">
        <v>82</v>
      </c>
      <c r="D16" s="4" t="s">
        <v>129</v>
      </c>
      <c r="E16" s="7">
        <v>0</v>
      </c>
      <c r="F16" s="7">
        <v>75</v>
      </c>
      <c r="G16" s="4" t="s">
        <v>130</v>
      </c>
    </row>
    <row r="17" spans="1:7" x14ac:dyDescent="0.25">
      <c r="A17" s="4" t="s">
        <v>131</v>
      </c>
      <c r="B17" s="6">
        <v>46356</v>
      </c>
      <c r="C17" s="4" t="s">
        <v>82</v>
      </c>
      <c r="D17" s="4" t="s">
        <v>114</v>
      </c>
      <c r="E17" s="7">
        <v>0</v>
      </c>
      <c r="F17" s="7">
        <v>5</v>
      </c>
      <c r="G17" s="4" t="s">
        <v>132</v>
      </c>
    </row>
    <row r="18" spans="1:7" x14ac:dyDescent="0.25">
      <c r="A18" s="4"/>
      <c r="B18" s="6"/>
      <c r="C18" s="4"/>
      <c r="D18" s="4"/>
      <c r="E18" s="7"/>
      <c r="F18" s="7"/>
      <c r="G18" s="4"/>
    </row>
    <row r="19" spans="1:7" x14ac:dyDescent="0.25">
      <c r="A19" s="4"/>
      <c r="B19" s="6"/>
      <c r="C19" s="4"/>
      <c r="D19" s="4"/>
      <c r="E19" s="7"/>
      <c r="F19" s="7"/>
      <c r="G19" s="4"/>
    </row>
    <row r="20" spans="1:7" x14ac:dyDescent="0.25">
      <c r="A20" s="4"/>
      <c r="B20" s="6"/>
      <c r="C20" s="4"/>
      <c r="D20" s="4"/>
      <c r="E20" s="7"/>
      <c r="F20" s="7"/>
      <c r="G20" s="4"/>
    </row>
    <row r="21" spans="1:7" x14ac:dyDescent="0.25">
      <c r="A21" s="4"/>
      <c r="B21" s="6"/>
      <c r="C21" s="4"/>
      <c r="D21" s="4"/>
      <c r="E21" s="7"/>
      <c r="F21" s="7"/>
      <c r="G21" s="4"/>
    </row>
    <row r="22" spans="1:7" x14ac:dyDescent="0.25">
      <c r="A22" s="4"/>
      <c r="B22" s="6"/>
      <c r="C22" s="4"/>
      <c r="D22" s="4"/>
      <c r="E22" s="7"/>
      <c r="F22" s="7"/>
      <c r="G22" s="4"/>
    </row>
    <row r="23" spans="1:7" x14ac:dyDescent="0.25">
      <c r="A23" s="4"/>
      <c r="B23" s="6"/>
      <c r="C23" s="4"/>
      <c r="D23" s="4"/>
      <c r="E23" s="7"/>
      <c r="F23" s="7"/>
      <c r="G23" s="4"/>
    </row>
    <row r="24" spans="1:7" x14ac:dyDescent="0.25">
      <c r="A24" s="4"/>
      <c r="B24" s="6"/>
      <c r="C24" s="4"/>
      <c r="D24" s="4"/>
      <c r="E24" s="7"/>
      <c r="F24" s="7"/>
      <c r="G24" s="4"/>
    </row>
    <row r="25" spans="1:7" x14ac:dyDescent="0.25">
      <c r="A25" s="4"/>
      <c r="B25" s="6"/>
      <c r="C25" s="4"/>
      <c r="D25" s="4"/>
      <c r="E25" s="7"/>
      <c r="F25" s="7"/>
      <c r="G25" s="4"/>
    </row>
    <row r="26" spans="1:7" x14ac:dyDescent="0.25">
      <c r="A26" s="4"/>
      <c r="B26" s="6"/>
      <c r="C26" s="4"/>
      <c r="D26" s="4"/>
      <c r="E26" s="7"/>
      <c r="F26" s="7"/>
      <c r="G26" s="4"/>
    </row>
    <row r="27" spans="1:7" x14ac:dyDescent="0.25">
      <c r="A27" s="4"/>
      <c r="B27" s="6"/>
      <c r="C27" s="4"/>
      <c r="D27" s="4"/>
      <c r="E27" s="7"/>
      <c r="F27" s="7"/>
      <c r="G27" s="4"/>
    </row>
    <row r="28" spans="1:7" x14ac:dyDescent="0.25">
      <c r="A28" s="4"/>
      <c r="B28" s="6"/>
      <c r="C28" s="4"/>
      <c r="D28" s="4"/>
      <c r="E28" s="7"/>
      <c r="F28" s="7"/>
      <c r="G28" s="4"/>
    </row>
    <row r="29" spans="1:7" x14ac:dyDescent="0.25">
      <c r="A29" s="4"/>
      <c r="B29" s="6"/>
      <c r="C29" s="4"/>
      <c r="D29" s="4"/>
      <c r="E29" s="7"/>
      <c r="F29" s="7"/>
      <c r="G29" s="4"/>
    </row>
    <row r="30" spans="1:7" x14ac:dyDescent="0.25">
      <c r="A30" s="4"/>
      <c r="B30" s="6"/>
      <c r="C30" s="4"/>
      <c r="D30" s="4"/>
      <c r="E30" s="7"/>
      <c r="F30" s="7"/>
      <c r="G30" s="4"/>
    </row>
    <row r="31" spans="1:7" x14ac:dyDescent="0.25">
      <c r="A31" s="4"/>
      <c r="B31" s="6"/>
      <c r="C31" s="4"/>
      <c r="D31" s="4"/>
      <c r="E31" s="7"/>
      <c r="F31" s="7"/>
      <c r="G31" s="4"/>
    </row>
    <row r="32" spans="1:7" x14ac:dyDescent="0.25">
      <c r="A32" s="4"/>
      <c r="B32" s="6"/>
      <c r="C32" s="4"/>
      <c r="D32" s="4"/>
      <c r="E32" s="7"/>
      <c r="F32" s="7"/>
      <c r="G32" s="4"/>
    </row>
    <row r="33" spans="1:7" x14ac:dyDescent="0.25">
      <c r="A33" s="4"/>
      <c r="B33" s="6"/>
      <c r="C33" s="4"/>
      <c r="D33" s="4"/>
      <c r="E33" s="7"/>
      <c r="F33" s="7"/>
      <c r="G33" s="4"/>
    </row>
    <row r="34" spans="1:7" x14ac:dyDescent="0.25">
      <c r="A34" s="4"/>
      <c r="B34" s="6"/>
      <c r="C34" s="4"/>
      <c r="D34" s="4"/>
      <c r="E34" s="7"/>
      <c r="F34" s="7"/>
      <c r="G34" s="4"/>
    </row>
    <row r="35" spans="1:7" x14ac:dyDescent="0.25">
      <c r="A35" s="4"/>
      <c r="B35" s="6"/>
      <c r="C35" s="4"/>
      <c r="D35" s="4"/>
      <c r="E35" s="7"/>
      <c r="F35" s="7"/>
      <c r="G35" s="4"/>
    </row>
    <row r="36" spans="1:7" x14ac:dyDescent="0.25">
      <c r="A36" s="4"/>
      <c r="B36" s="6"/>
      <c r="C36" s="4"/>
      <c r="D36" s="4"/>
      <c r="E36" s="7"/>
      <c r="F36" s="7"/>
      <c r="G36" s="4"/>
    </row>
    <row r="37" spans="1:7" x14ac:dyDescent="0.25">
      <c r="A37" s="4"/>
      <c r="B37" s="6"/>
      <c r="C37" s="4"/>
      <c r="D37" s="4"/>
      <c r="E37" s="7"/>
      <c r="F37" s="7"/>
      <c r="G37" s="4"/>
    </row>
    <row r="38" spans="1:7" x14ac:dyDescent="0.25">
      <c r="A38" s="4"/>
      <c r="B38" s="6"/>
      <c r="C38" s="4"/>
      <c r="D38" s="4"/>
      <c r="E38" s="7"/>
      <c r="F38" s="7"/>
      <c r="G38" s="4"/>
    </row>
    <row r="39" spans="1:7" x14ac:dyDescent="0.25">
      <c r="A39" s="4"/>
      <c r="B39" s="6"/>
      <c r="C39" s="4"/>
      <c r="D39" s="4"/>
      <c r="E39" s="7"/>
      <c r="F39" s="7"/>
      <c r="G39" s="4"/>
    </row>
    <row r="40" spans="1:7" x14ac:dyDescent="0.25">
      <c r="A40" s="4"/>
      <c r="B40" s="6"/>
      <c r="C40" s="4"/>
      <c r="D40" s="4"/>
      <c r="E40" s="7"/>
      <c r="F40" s="7"/>
      <c r="G40" s="4"/>
    </row>
    <row r="41" spans="1:7" x14ac:dyDescent="0.25">
      <c r="A41" s="4"/>
      <c r="B41" s="6"/>
      <c r="C41" s="4"/>
      <c r="D41" s="4"/>
      <c r="E41" s="7"/>
      <c r="F41" s="7"/>
      <c r="G41" s="4"/>
    </row>
    <row r="42" spans="1:7" x14ac:dyDescent="0.25">
      <c r="A42" s="4"/>
      <c r="B42" s="6"/>
      <c r="C42" s="4"/>
      <c r="D42" s="4"/>
      <c r="E42" s="7"/>
      <c r="F42" s="7"/>
      <c r="G42" s="4"/>
    </row>
    <row r="43" spans="1:7" x14ac:dyDescent="0.25">
      <c r="A43" s="4"/>
      <c r="B43" s="6"/>
      <c r="C43" s="4"/>
      <c r="D43" s="4"/>
      <c r="E43" s="7"/>
      <c r="F43" s="7"/>
      <c r="G43" s="4"/>
    </row>
    <row r="44" spans="1:7" x14ac:dyDescent="0.25">
      <c r="A44" s="4"/>
      <c r="B44" s="6"/>
      <c r="C44" s="4"/>
      <c r="D44" s="4"/>
      <c r="E44" s="7"/>
      <c r="F44" s="7"/>
      <c r="G44" s="4"/>
    </row>
    <row r="45" spans="1:7" x14ac:dyDescent="0.25">
      <c r="A45" s="4"/>
      <c r="B45" s="6"/>
      <c r="C45" s="4"/>
      <c r="D45" s="4"/>
      <c r="E45" s="7"/>
      <c r="F45" s="7"/>
      <c r="G45" s="4"/>
    </row>
    <row r="46" spans="1:7" x14ac:dyDescent="0.25">
      <c r="A46" s="4"/>
      <c r="B46" s="6"/>
      <c r="C46" s="4"/>
      <c r="D46" s="4"/>
      <c r="E46" s="7"/>
      <c r="F46" s="7"/>
      <c r="G46" s="4"/>
    </row>
    <row r="47" spans="1:7" x14ac:dyDescent="0.25">
      <c r="A47" s="4"/>
      <c r="B47" s="6"/>
      <c r="C47" s="4"/>
      <c r="D47" s="4"/>
      <c r="E47" s="7"/>
      <c r="F47" s="7"/>
      <c r="G47" s="4"/>
    </row>
    <row r="48" spans="1:7" x14ac:dyDescent="0.25">
      <c r="A48" s="4"/>
      <c r="B48" s="6"/>
      <c r="C48" s="4"/>
      <c r="D48" s="4"/>
      <c r="E48" s="7"/>
      <c r="F48" s="7"/>
      <c r="G48" s="4"/>
    </row>
    <row r="49" spans="1:7" x14ac:dyDescent="0.25">
      <c r="A49" s="4"/>
      <c r="B49" s="6"/>
      <c r="C49" s="4"/>
      <c r="D49" s="4"/>
      <c r="E49" s="7"/>
      <c r="F49" s="7"/>
      <c r="G49" s="4"/>
    </row>
    <row r="50" spans="1:7" x14ac:dyDescent="0.25">
      <c r="A50" s="4"/>
      <c r="B50" s="6"/>
      <c r="C50" s="4"/>
      <c r="D50" s="4"/>
      <c r="E50" s="7"/>
      <c r="F50" s="7"/>
      <c r="G50" s="4"/>
    </row>
    <row r="51" spans="1:7" x14ac:dyDescent="0.25">
      <c r="A51" s="4"/>
      <c r="B51" s="6"/>
      <c r="C51" s="4"/>
      <c r="D51" s="4"/>
      <c r="E51" s="7"/>
      <c r="F51" s="7"/>
      <c r="G51" s="4"/>
    </row>
    <row r="52" spans="1:7" x14ac:dyDescent="0.25">
      <c r="A52" s="4"/>
      <c r="B52" s="6"/>
      <c r="C52" s="4"/>
      <c r="D52" s="4"/>
      <c r="E52" s="7"/>
      <c r="F52" s="7"/>
      <c r="G52" s="4"/>
    </row>
    <row r="53" spans="1:7" x14ac:dyDescent="0.25">
      <c r="A53" s="4"/>
      <c r="B53" s="6"/>
      <c r="C53" s="4"/>
      <c r="D53" s="4"/>
      <c r="E53" s="7"/>
      <c r="F53" s="7"/>
      <c r="G53" s="4"/>
    </row>
    <row r="54" spans="1:7" x14ac:dyDescent="0.25">
      <c r="A54" s="4"/>
      <c r="B54" s="6"/>
      <c r="C54" s="4"/>
      <c r="D54" s="4"/>
      <c r="E54" s="7"/>
      <c r="F54" s="7"/>
      <c r="G54" s="4"/>
    </row>
    <row r="55" spans="1:7" x14ac:dyDescent="0.25">
      <c r="A55" s="4"/>
      <c r="B55" s="6"/>
      <c r="C55" s="4"/>
      <c r="D55" s="4"/>
      <c r="E55" s="7"/>
      <c r="F55" s="7"/>
      <c r="G55" s="4"/>
    </row>
    <row r="56" spans="1:7" x14ac:dyDescent="0.25">
      <c r="A56" s="4"/>
      <c r="B56" s="6"/>
      <c r="C56" s="4"/>
      <c r="D56" s="4"/>
      <c r="E56" s="7"/>
      <c r="F56" s="7"/>
      <c r="G56" s="4"/>
    </row>
    <row r="57" spans="1:7" x14ac:dyDescent="0.25">
      <c r="A57" s="4"/>
      <c r="B57" s="6"/>
      <c r="C57" s="4"/>
      <c r="D57" s="4"/>
      <c r="E57" s="7"/>
      <c r="F57" s="7"/>
      <c r="G57" s="4"/>
    </row>
    <row r="58" spans="1:7" x14ac:dyDescent="0.25">
      <c r="A58" s="4"/>
      <c r="B58" s="6"/>
      <c r="C58" s="4"/>
      <c r="D58" s="4"/>
      <c r="E58" s="7"/>
      <c r="F58" s="7"/>
      <c r="G58" s="4"/>
    </row>
    <row r="59" spans="1:7" x14ac:dyDescent="0.25">
      <c r="A59" s="4"/>
      <c r="B59" s="6"/>
      <c r="C59" s="4"/>
      <c r="D59" s="4"/>
      <c r="E59" s="7"/>
      <c r="F59" s="7"/>
      <c r="G59" s="4"/>
    </row>
    <row r="60" spans="1:7" x14ac:dyDescent="0.25">
      <c r="A60" s="4"/>
      <c r="B60" s="6"/>
      <c r="C60" s="4"/>
      <c r="D60" s="4"/>
      <c r="E60" s="7"/>
      <c r="F60" s="7"/>
      <c r="G60" s="4"/>
    </row>
    <row r="61" spans="1:7" x14ac:dyDescent="0.25">
      <c r="A61" s="4"/>
      <c r="B61" s="6"/>
      <c r="C61" s="4"/>
      <c r="D61" s="4"/>
      <c r="E61" s="7"/>
      <c r="F61" s="7"/>
      <c r="G61" s="4"/>
    </row>
    <row r="62" spans="1:7" x14ac:dyDescent="0.25">
      <c r="A62" s="4"/>
      <c r="B62" s="6"/>
      <c r="C62" s="4"/>
      <c r="D62" s="4"/>
      <c r="E62" s="7"/>
      <c r="F62" s="7"/>
      <c r="G62" s="4"/>
    </row>
    <row r="63" spans="1:7" x14ac:dyDescent="0.25">
      <c r="A63" s="4"/>
      <c r="B63" s="6"/>
      <c r="C63" s="4"/>
      <c r="D63" s="4"/>
      <c r="E63" s="7"/>
      <c r="F63" s="7"/>
      <c r="G63" s="4"/>
    </row>
    <row r="64" spans="1:7" x14ac:dyDescent="0.25">
      <c r="A64" s="4"/>
      <c r="B64" s="6"/>
      <c r="C64" s="4"/>
      <c r="D64" s="4"/>
      <c r="E64" s="7"/>
      <c r="F64" s="7"/>
      <c r="G64" s="4"/>
    </row>
    <row r="65" spans="1:7" x14ac:dyDescent="0.25">
      <c r="A65" s="4"/>
      <c r="B65" s="6"/>
      <c r="C65" s="4"/>
      <c r="D65" s="4"/>
      <c r="E65" s="7"/>
      <c r="F65" s="7"/>
      <c r="G65" s="4"/>
    </row>
    <row r="66" spans="1:7" x14ac:dyDescent="0.25">
      <c r="A66" s="4"/>
      <c r="B66" s="6"/>
      <c r="C66" s="4"/>
      <c r="D66" s="4"/>
      <c r="E66" s="7"/>
      <c r="F66" s="7"/>
      <c r="G66" s="4"/>
    </row>
    <row r="67" spans="1:7" x14ac:dyDescent="0.25">
      <c r="A67" s="4"/>
      <c r="B67" s="6"/>
      <c r="C67" s="4"/>
      <c r="D67" s="4"/>
      <c r="E67" s="7"/>
      <c r="F67" s="7"/>
      <c r="G67" s="4"/>
    </row>
    <row r="68" spans="1:7" x14ac:dyDescent="0.25">
      <c r="A68" s="4"/>
      <c r="B68" s="6"/>
      <c r="C68" s="4"/>
      <c r="D68" s="4"/>
      <c r="E68" s="7"/>
      <c r="F68" s="7"/>
      <c r="G68" s="4"/>
    </row>
    <row r="69" spans="1:7" x14ac:dyDescent="0.25">
      <c r="A69" s="4"/>
      <c r="B69" s="6"/>
      <c r="C69" s="4"/>
      <c r="D69" s="4"/>
      <c r="E69" s="7"/>
      <c r="F69" s="7"/>
      <c r="G69" s="4"/>
    </row>
    <row r="70" spans="1:7" x14ac:dyDescent="0.25">
      <c r="A70" s="4"/>
      <c r="B70" s="6"/>
      <c r="C70" s="4"/>
      <c r="D70" s="4"/>
      <c r="E70" s="7"/>
      <c r="F70" s="7"/>
      <c r="G70" s="4"/>
    </row>
    <row r="71" spans="1:7" x14ac:dyDescent="0.25">
      <c r="A71" s="4"/>
      <c r="B71" s="6"/>
      <c r="C71" s="4"/>
      <c r="D71" s="4"/>
      <c r="E71" s="7"/>
      <c r="F71" s="7"/>
      <c r="G71" s="4"/>
    </row>
    <row r="72" spans="1:7" x14ac:dyDescent="0.25">
      <c r="A72" s="4"/>
      <c r="B72" s="6"/>
      <c r="C72" s="4"/>
      <c r="D72" s="4"/>
      <c r="E72" s="7"/>
      <c r="F72" s="7"/>
      <c r="G72" s="4"/>
    </row>
    <row r="73" spans="1:7" x14ac:dyDescent="0.25">
      <c r="A73" s="4"/>
      <c r="B73" s="6"/>
      <c r="C73" s="4"/>
      <c r="D73" s="4"/>
      <c r="E73" s="7"/>
      <c r="F73" s="7"/>
      <c r="G73" s="4"/>
    </row>
    <row r="74" spans="1:7" x14ac:dyDescent="0.25">
      <c r="A74" s="4"/>
      <c r="B74" s="6"/>
      <c r="C74" s="4"/>
      <c r="D74" s="4"/>
      <c r="E74" s="7"/>
      <c r="F74" s="7"/>
      <c r="G74" s="4"/>
    </row>
    <row r="75" spans="1:7" x14ac:dyDescent="0.25">
      <c r="A75" s="4"/>
      <c r="B75" s="6"/>
      <c r="C75" s="4"/>
      <c r="D75" s="4"/>
      <c r="E75" s="7"/>
      <c r="F75" s="7"/>
      <c r="G75" s="4"/>
    </row>
    <row r="76" spans="1:7" x14ac:dyDescent="0.25">
      <c r="A76" s="4"/>
      <c r="B76" s="6"/>
      <c r="C76" s="4"/>
      <c r="D76" s="4"/>
      <c r="E76" s="7"/>
      <c r="F76" s="7"/>
      <c r="G76" s="4"/>
    </row>
    <row r="77" spans="1:7" x14ac:dyDescent="0.25">
      <c r="A77" s="4"/>
      <c r="B77" s="6"/>
      <c r="C77" s="4"/>
      <c r="D77" s="4"/>
      <c r="E77" s="7"/>
      <c r="F77" s="7"/>
      <c r="G77" s="4"/>
    </row>
    <row r="78" spans="1:7" x14ac:dyDescent="0.25">
      <c r="A78" s="4"/>
      <c r="B78" s="6"/>
      <c r="C78" s="4"/>
      <c r="D78" s="4"/>
      <c r="E78" s="7"/>
      <c r="F78" s="7"/>
      <c r="G78" s="4"/>
    </row>
    <row r="79" spans="1:7" x14ac:dyDescent="0.25">
      <c r="A79" s="4"/>
      <c r="B79" s="6"/>
      <c r="C79" s="4"/>
      <c r="D79" s="4"/>
      <c r="E79" s="7"/>
      <c r="F79" s="7"/>
      <c r="G79" s="4"/>
    </row>
    <row r="80" spans="1:7" x14ac:dyDescent="0.25">
      <c r="A80" s="4"/>
      <c r="B80" s="6"/>
      <c r="C80" s="4"/>
      <c r="D80" s="4"/>
      <c r="E80" s="7"/>
      <c r="F80" s="7"/>
      <c r="G80" s="4"/>
    </row>
    <row r="81" spans="1:7" x14ac:dyDescent="0.25">
      <c r="A81" s="4"/>
      <c r="B81" s="6"/>
      <c r="C81" s="4"/>
      <c r="D81" s="4"/>
      <c r="E81" s="7"/>
      <c r="F81" s="7"/>
      <c r="G81" s="4"/>
    </row>
    <row r="82" spans="1:7" x14ac:dyDescent="0.25">
      <c r="A82" s="4"/>
      <c r="B82" s="6"/>
      <c r="C82" s="4"/>
      <c r="D82" s="4"/>
      <c r="E82" s="7"/>
      <c r="F82" s="7"/>
      <c r="G82" s="4"/>
    </row>
    <row r="83" spans="1:7" x14ac:dyDescent="0.25">
      <c r="A83" s="4"/>
      <c r="B83" s="6"/>
      <c r="C83" s="4"/>
      <c r="D83" s="4"/>
      <c r="E83" s="7"/>
      <c r="F83" s="7"/>
      <c r="G83" s="4"/>
    </row>
    <row r="84" spans="1:7" x14ac:dyDescent="0.25">
      <c r="A84" s="4"/>
      <c r="B84" s="6"/>
      <c r="C84" s="4"/>
      <c r="D84" s="4"/>
      <c r="E84" s="7"/>
      <c r="F84" s="7"/>
      <c r="G84" s="4"/>
    </row>
    <row r="85" spans="1:7" x14ac:dyDescent="0.25">
      <c r="A85" s="4"/>
      <c r="B85" s="6"/>
      <c r="C85" s="4"/>
      <c r="D85" s="4"/>
      <c r="E85" s="7"/>
      <c r="F85" s="7"/>
      <c r="G85" s="4"/>
    </row>
    <row r="86" spans="1:7" x14ac:dyDescent="0.25">
      <c r="A86" s="4"/>
      <c r="B86" s="6"/>
      <c r="C86" s="4"/>
      <c r="D86" s="4"/>
      <c r="E86" s="7"/>
      <c r="F86" s="7"/>
      <c r="G86" s="4"/>
    </row>
    <row r="87" spans="1:7" x14ac:dyDescent="0.25">
      <c r="A87" s="4"/>
      <c r="B87" s="6"/>
      <c r="C87" s="4"/>
      <c r="D87" s="4"/>
      <c r="E87" s="7"/>
      <c r="F87" s="7"/>
      <c r="G87" s="4"/>
    </row>
    <row r="88" spans="1:7" x14ac:dyDescent="0.25">
      <c r="A88" s="4"/>
      <c r="B88" s="6"/>
      <c r="C88" s="4"/>
      <c r="D88" s="4"/>
      <c r="E88" s="7"/>
      <c r="F88" s="7"/>
      <c r="G88" s="4"/>
    </row>
    <row r="89" spans="1:7" x14ac:dyDescent="0.25">
      <c r="A89" s="4"/>
      <c r="B89" s="6"/>
      <c r="C89" s="4"/>
      <c r="D89" s="4"/>
      <c r="E89" s="7"/>
      <c r="F89" s="7"/>
      <c r="G89" s="4"/>
    </row>
    <row r="90" spans="1:7" x14ac:dyDescent="0.25">
      <c r="A90" s="4"/>
      <c r="B90" s="6"/>
      <c r="C90" s="4"/>
      <c r="D90" s="4"/>
      <c r="E90" s="7"/>
      <c r="F90" s="7"/>
      <c r="G90" s="4"/>
    </row>
    <row r="91" spans="1:7" x14ac:dyDescent="0.25">
      <c r="A91" s="4"/>
      <c r="B91" s="6"/>
      <c r="C91" s="4"/>
      <c r="D91" s="4"/>
      <c r="E91" s="7"/>
      <c r="F91" s="7"/>
      <c r="G91" s="4"/>
    </row>
    <row r="92" spans="1:7" x14ac:dyDescent="0.25">
      <c r="A92" s="4"/>
      <c r="B92" s="6"/>
      <c r="C92" s="4"/>
      <c r="D92" s="4"/>
      <c r="E92" s="7"/>
      <c r="F92" s="7"/>
      <c r="G92" s="4"/>
    </row>
    <row r="93" spans="1:7" x14ac:dyDescent="0.25">
      <c r="A93" s="4"/>
      <c r="B93" s="6"/>
      <c r="C93" s="4"/>
      <c r="D93" s="4"/>
      <c r="E93" s="7"/>
      <c r="F93" s="7"/>
      <c r="G93" s="4"/>
    </row>
    <row r="94" spans="1:7" x14ac:dyDescent="0.25">
      <c r="A94" s="4"/>
      <c r="B94" s="6"/>
      <c r="C94" s="4"/>
      <c r="D94" s="4"/>
      <c r="E94" s="7"/>
      <c r="F94" s="7"/>
      <c r="G94" s="4"/>
    </row>
    <row r="95" spans="1:7" x14ac:dyDescent="0.25">
      <c r="A95" s="4"/>
      <c r="B95" s="6"/>
      <c r="C95" s="4"/>
      <c r="D95" s="4"/>
      <c r="E95" s="7"/>
      <c r="F95" s="7"/>
      <c r="G95" s="4"/>
    </row>
    <row r="96" spans="1:7" x14ac:dyDescent="0.25">
      <c r="A96" s="4"/>
      <c r="B96" s="6"/>
      <c r="C96" s="4"/>
      <c r="D96" s="4"/>
      <c r="E96" s="7"/>
      <c r="F96" s="7"/>
      <c r="G96" s="4"/>
    </row>
    <row r="97" spans="1:7" x14ac:dyDescent="0.25">
      <c r="A97" s="4"/>
      <c r="B97" s="6"/>
      <c r="C97" s="4"/>
      <c r="D97" s="4"/>
      <c r="E97" s="7"/>
      <c r="F97" s="7"/>
      <c r="G97" s="4"/>
    </row>
    <row r="98" spans="1:7" x14ac:dyDescent="0.25">
      <c r="A98" s="4"/>
      <c r="B98" s="6"/>
      <c r="C98" s="4"/>
      <c r="D98" s="4"/>
      <c r="E98" s="7"/>
      <c r="F98" s="7"/>
      <c r="G98" s="4"/>
    </row>
    <row r="99" spans="1:7" x14ac:dyDescent="0.25">
      <c r="A99" s="4"/>
      <c r="B99" s="6"/>
      <c r="C99" s="4"/>
      <c r="D99" s="4"/>
      <c r="E99" s="7"/>
      <c r="F99" s="7"/>
      <c r="G99" s="4"/>
    </row>
    <row r="100" spans="1:7" x14ac:dyDescent="0.25">
      <c r="A100" s="4"/>
      <c r="B100" s="6"/>
      <c r="C100" s="4"/>
      <c r="D100" s="4"/>
      <c r="E100" s="7"/>
      <c r="F100" s="7"/>
      <c r="G100" s="4"/>
    </row>
    <row r="101" spans="1:7" x14ac:dyDescent="0.25">
      <c r="A101" s="4"/>
      <c r="B101" s="6"/>
      <c r="C101" s="4"/>
      <c r="D101" s="4"/>
      <c r="E101" s="7"/>
      <c r="F101" s="7"/>
      <c r="G101" s="4"/>
    </row>
    <row r="102" spans="1:7" x14ac:dyDescent="0.25">
      <c r="A102" s="4"/>
      <c r="B102" s="6"/>
      <c r="C102" s="4"/>
      <c r="D102" s="4"/>
      <c r="E102" s="7"/>
      <c r="F102" s="7"/>
      <c r="G102" s="4"/>
    </row>
    <row r="103" spans="1:7" x14ac:dyDescent="0.25">
      <c r="A103" s="4"/>
      <c r="B103" s="6"/>
      <c r="C103" s="4"/>
      <c r="D103" s="4"/>
      <c r="E103" s="7"/>
      <c r="F103" s="7"/>
      <c r="G103" s="4"/>
    </row>
    <row r="104" spans="1:7" x14ac:dyDescent="0.25">
      <c r="A104" s="4"/>
      <c r="B104" s="6"/>
      <c r="C104" s="4"/>
      <c r="D104" s="4"/>
      <c r="E104" s="7"/>
      <c r="F104" s="7"/>
      <c r="G104" s="4"/>
    </row>
    <row r="105" spans="1:7" x14ac:dyDescent="0.25">
      <c r="A105" s="4"/>
      <c r="B105" s="6"/>
      <c r="C105" s="4"/>
      <c r="D105" s="4"/>
      <c r="E105" s="7"/>
      <c r="F105" s="7"/>
      <c r="G105" s="4"/>
    </row>
    <row r="106" spans="1:7" x14ac:dyDescent="0.25">
      <c r="A106" s="4"/>
      <c r="B106" s="6"/>
      <c r="C106" s="4"/>
      <c r="D106" s="4"/>
      <c r="E106" s="7"/>
      <c r="F106" s="7"/>
      <c r="G106" s="4"/>
    </row>
    <row r="107" spans="1:7" x14ac:dyDescent="0.25">
      <c r="A107" s="4"/>
      <c r="B107" s="6"/>
      <c r="C107" s="4"/>
      <c r="D107" s="4"/>
      <c r="E107" s="7"/>
      <c r="F107" s="7"/>
      <c r="G107" s="4"/>
    </row>
    <row r="108" spans="1:7" x14ac:dyDescent="0.25">
      <c r="A108" s="4"/>
      <c r="B108" s="6"/>
      <c r="C108" s="4"/>
      <c r="D108" s="4"/>
      <c r="E108" s="7"/>
      <c r="F108" s="7"/>
      <c r="G108" s="4"/>
    </row>
    <row r="109" spans="1:7" x14ac:dyDescent="0.25">
      <c r="A109" s="4"/>
      <c r="B109" s="6"/>
      <c r="C109" s="4"/>
      <c r="D109" s="4"/>
      <c r="E109" s="7"/>
      <c r="F109" s="7"/>
      <c r="G109" s="4"/>
    </row>
    <row r="110" spans="1:7" x14ac:dyDescent="0.25">
      <c r="A110" s="4"/>
      <c r="B110" s="6"/>
      <c r="C110" s="4"/>
      <c r="D110" s="4"/>
      <c r="E110" s="7"/>
      <c r="F110" s="7"/>
      <c r="G110" s="4"/>
    </row>
    <row r="111" spans="1:7" x14ac:dyDescent="0.25">
      <c r="A111" s="4"/>
      <c r="B111" s="6"/>
      <c r="C111" s="4"/>
      <c r="D111" s="4"/>
      <c r="E111" s="7"/>
      <c r="F111" s="7"/>
      <c r="G111" s="4"/>
    </row>
    <row r="112" spans="1:7" x14ac:dyDescent="0.25">
      <c r="A112" s="4"/>
      <c r="B112" s="6"/>
      <c r="C112" s="4"/>
      <c r="D112" s="4"/>
      <c r="E112" s="7"/>
      <c r="F112" s="7"/>
      <c r="G112" s="4"/>
    </row>
    <row r="113" spans="1:7" x14ac:dyDescent="0.25">
      <c r="A113" s="4"/>
      <c r="B113" s="6"/>
      <c r="C113" s="4"/>
      <c r="D113" s="4"/>
      <c r="E113" s="7"/>
      <c r="F113" s="7"/>
      <c r="G113" s="4"/>
    </row>
    <row r="114" spans="1:7" x14ac:dyDescent="0.25">
      <c r="A114" s="4"/>
      <c r="B114" s="6"/>
      <c r="C114" s="4"/>
      <c r="D114" s="4"/>
      <c r="E114" s="7"/>
      <c r="F114" s="7"/>
      <c r="G114" s="4"/>
    </row>
    <row r="115" spans="1:7" x14ac:dyDescent="0.25">
      <c r="A115" s="4"/>
      <c r="B115" s="6"/>
      <c r="C115" s="4"/>
      <c r="D115" s="4"/>
      <c r="E115" s="7"/>
      <c r="F115" s="7"/>
      <c r="G115" s="4"/>
    </row>
    <row r="116" spans="1:7" x14ac:dyDescent="0.25">
      <c r="A116" s="4"/>
      <c r="B116" s="6"/>
      <c r="C116" s="4"/>
      <c r="D116" s="4"/>
      <c r="E116" s="7"/>
      <c r="F116" s="7"/>
      <c r="G116" s="4"/>
    </row>
    <row r="117" spans="1:7" x14ac:dyDescent="0.25">
      <c r="A117" s="4"/>
      <c r="B117" s="6"/>
      <c r="C117" s="4"/>
      <c r="D117" s="4"/>
      <c r="E117" s="7"/>
      <c r="F117" s="7"/>
      <c r="G117" s="4"/>
    </row>
    <row r="118" spans="1:7" x14ac:dyDescent="0.25">
      <c r="A118" s="4"/>
      <c r="B118" s="6"/>
      <c r="C118" s="4"/>
      <c r="D118" s="4"/>
      <c r="E118" s="7"/>
      <c r="F118" s="7"/>
      <c r="G118" s="4"/>
    </row>
    <row r="119" spans="1:7" x14ac:dyDescent="0.25">
      <c r="A119" s="4"/>
      <c r="B119" s="6"/>
      <c r="C119" s="4"/>
      <c r="D119" s="4"/>
      <c r="E119" s="7"/>
      <c r="F119" s="7"/>
      <c r="G119" s="4"/>
    </row>
    <row r="120" spans="1:7" x14ac:dyDescent="0.25">
      <c r="A120" s="4"/>
      <c r="B120" s="6"/>
      <c r="C120" s="4"/>
      <c r="D120" s="4"/>
      <c r="E120" s="7"/>
      <c r="F120" s="7"/>
      <c r="G120" s="4"/>
    </row>
    <row r="121" spans="1:7" x14ac:dyDescent="0.25">
      <c r="A121" s="4"/>
      <c r="B121" s="6"/>
      <c r="C121" s="4"/>
      <c r="D121" s="4"/>
      <c r="E121" s="7"/>
      <c r="F121" s="7"/>
      <c r="G121" s="4"/>
    </row>
    <row r="122" spans="1:7" x14ac:dyDescent="0.25">
      <c r="A122" s="4"/>
      <c r="B122" s="6"/>
      <c r="C122" s="4"/>
      <c r="D122" s="4"/>
      <c r="E122" s="7"/>
      <c r="F122" s="7"/>
      <c r="G122" s="4"/>
    </row>
    <row r="123" spans="1:7" x14ac:dyDescent="0.25">
      <c r="A123" s="4"/>
      <c r="B123" s="6"/>
      <c r="C123" s="4"/>
      <c r="D123" s="4"/>
      <c r="E123" s="7"/>
      <c r="F123" s="7"/>
      <c r="G123" s="4"/>
    </row>
    <row r="124" spans="1:7" x14ac:dyDescent="0.25">
      <c r="A124" s="4"/>
      <c r="B124" s="6"/>
      <c r="C124" s="4"/>
      <c r="D124" s="4"/>
      <c r="E124" s="7"/>
      <c r="F124" s="7"/>
      <c r="G124" s="4"/>
    </row>
    <row r="125" spans="1:7" x14ac:dyDescent="0.25">
      <c r="A125" s="4"/>
      <c r="B125" s="6"/>
      <c r="C125" s="4"/>
      <c r="D125" s="4"/>
      <c r="E125" s="7"/>
      <c r="F125" s="7"/>
      <c r="G125" s="4"/>
    </row>
    <row r="126" spans="1:7" x14ac:dyDescent="0.25">
      <c r="A126" s="4"/>
      <c r="B126" s="6"/>
      <c r="C126" s="4"/>
      <c r="D126" s="4"/>
      <c r="E126" s="7"/>
      <c r="F126" s="7"/>
      <c r="G126" s="4"/>
    </row>
    <row r="127" spans="1:7" x14ac:dyDescent="0.25">
      <c r="A127" s="4"/>
      <c r="B127" s="6"/>
      <c r="C127" s="4"/>
      <c r="D127" s="4"/>
      <c r="E127" s="7"/>
      <c r="F127" s="7"/>
      <c r="G127" s="4"/>
    </row>
    <row r="128" spans="1:7" x14ac:dyDescent="0.25">
      <c r="A128" s="4"/>
      <c r="B128" s="6"/>
      <c r="C128" s="4"/>
      <c r="D128" s="4"/>
      <c r="E128" s="7"/>
      <c r="F128" s="7"/>
      <c r="G128" s="4"/>
    </row>
    <row r="129" spans="1:7" x14ac:dyDescent="0.25">
      <c r="A129" s="4"/>
      <c r="B129" s="6"/>
      <c r="C129" s="4"/>
      <c r="D129" s="4"/>
      <c r="E129" s="7"/>
      <c r="F129" s="7"/>
      <c r="G129" s="4"/>
    </row>
    <row r="130" spans="1:7" x14ac:dyDescent="0.25">
      <c r="A130" s="4"/>
      <c r="B130" s="6"/>
      <c r="C130" s="4"/>
      <c r="D130" s="4"/>
      <c r="E130" s="7"/>
      <c r="F130" s="7"/>
      <c r="G130" s="4"/>
    </row>
    <row r="131" spans="1:7" x14ac:dyDescent="0.25">
      <c r="A131" s="4"/>
      <c r="B131" s="6"/>
      <c r="C131" s="4"/>
      <c r="D131" s="4"/>
      <c r="E131" s="7"/>
      <c r="F131" s="7"/>
      <c r="G131" s="4"/>
    </row>
    <row r="132" spans="1:7" x14ac:dyDescent="0.25">
      <c r="A132" s="4"/>
      <c r="B132" s="6"/>
      <c r="C132" s="4"/>
      <c r="D132" s="4"/>
      <c r="E132" s="7"/>
      <c r="F132" s="7"/>
      <c r="G132" s="4"/>
    </row>
    <row r="133" spans="1:7" x14ac:dyDescent="0.25">
      <c r="A133" s="4"/>
      <c r="B133" s="6"/>
      <c r="C133" s="4"/>
      <c r="D133" s="4"/>
      <c r="E133" s="7"/>
      <c r="F133" s="7"/>
      <c r="G133" s="4"/>
    </row>
    <row r="134" spans="1:7" x14ac:dyDescent="0.25">
      <c r="A134" s="4"/>
      <c r="B134" s="6"/>
      <c r="C134" s="4"/>
      <c r="D134" s="4"/>
      <c r="E134" s="7"/>
      <c r="F134" s="7"/>
      <c r="G134" s="4"/>
    </row>
    <row r="135" spans="1:7" x14ac:dyDescent="0.25">
      <c r="A135" s="4"/>
      <c r="B135" s="6"/>
      <c r="C135" s="4"/>
      <c r="D135" s="4"/>
      <c r="E135" s="7"/>
      <c r="F135" s="7"/>
      <c r="G135" s="4"/>
    </row>
    <row r="136" spans="1:7" x14ac:dyDescent="0.25">
      <c r="A136" s="4"/>
      <c r="B136" s="6"/>
      <c r="C136" s="4"/>
      <c r="D136" s="4"/>
      <c r="E136" s="7"/>
      <c r="F136" s="7"/>
      <c r="G136" s="4"/>
    </row>
    <row r="137" spans="1:7" x14ac:dyDescent="0.25">
      <c r="A137" s="4"/>
      <c r="B137" s="6"/>
      <c r="C137" s="4"/>
      <c r="D137" s="4"/>
      <c r="E137" s="7"/>
      <c r="F137" s="7"/>
      <c r="G137" s="4"/>
    </row>
    <row r="138" spans="1:7" x14ac:dyDescent="0.25">
      <c r="A138" s="4"/>
      <c r="B138" s="6"/>
      <c r="C138" s="4"/>
      <c r="D138" s="4"/>
      <c r="E138" s="7"/>
      <c r="F138" s="7"/>
      <c r="G138" s="4"/>
    </row>
    <row r="139" spans="1:7" x14ac:dyDescent="0.25">
      <c r="A139" s="4"/>
      <c r="B139" s="6"/>
      <c r="C139" s="4"/>
      <c r="D139" s="4"/>
      <c r="E139" s="7"/>
      <c r="F139" s="7"/>
      <c r="G139" s="4"/>
    </row>
    <row r="140" spans="1:7" x14ac:dyDescent="0.25">
      <c r="A140" s="4"/>
      <c r="B140" s="6"/>
      <c r="C140" s="4"/>
      <c r="D140" s="4"/>
      <c r="E140" s="7"/>
      <c r="F140" s="7"/>
      <c r="G140" s="4"/>
    </row>
    <row r="141" spans="1:7" x14ac:dyDescent="0.25">
      <c r="A141" s="4"/>
      <c r="B141" s="6"/>
      <c r="C141" s="4"/>
      <c r="D141" s="4"/>
      <c r="E141" s="7"/>
      <c r="F141" s="7"/>
      <c r="G141" s="4"/>
    </row>
    <row r="142" spans="1:7" x14ac:dyDescent="0.25">
      <c r="A142" s="4"/>
      <c r="B142" s="6"/>
      <c r="C142" s="4"/>
      <c r="D142" s="4"/>
      <c r="E142" s="7"/>
      <c r="F142" s="7"/>
      <c r="G142" s="4"/>
    </row>
    <row r="143" spans="1:7" x14ac:dyDescent="0.25">
      <c r="A143" s="4"/>
      <c r="B143" s="6"/>
      <c r="C143" s="4"/>
      <c r="D143" s="4"/>
      <c r="E143" s="7"/>
      <c r="F143" s="7"/>
      <c r="G143" s="4"/>
    </row>
    <row r="144" spans="1:7" x14ac:dyDescent="0.25">
      <c r="A144" s="4"/>
      <c r="B144" s="6"/>
      <c r="C144" s="4"/>
      <c r="D144" s="4"/>
      <c r="E144" s="7"/>
      <c r="F144" s="7"/>
      <c r="G144" s="4"/>
    </row>
    <row r="145" spans="1:7" x14ac:dyDescent="0.25">
      <c r="A145" s="4"/>
      <c r="B145" s="6"/>
      <c r="C145" s="4"/>
      <c r="D145" s="4"/>
      <c r="E145" s="7"/>
      <c r="F145" s="7"/>
      <c r="G145" s="4"/>
    </row>
    <row r="146" spans="1:7" x14ac:dyDescent="0.25">
      <c r="A146" s="4"/>
      <c r="B146" s="6"/>
      <c r="C146" s="4"/>
      <c r="D146" s="4"/>
      <c r="E146" s="7"/>
      <c r="F146" s="7"/>
      <c r="G146" s="4"/>
    </row>
    <row r="147" spans="1:7" x14ac:dyDescent="0.25">
      <c r="A147" s="4"/>
      <c r="B147" s="6"/>
      <c r="C147" s="4"/>
      <c r="D147" s="4"/>
      <c r="E147" s="7"/>
      <c r="F147" s="7"/>
      <c r="G147" s="4"/>
    </row>
    <row r="148" spans="1:7" x14ac:dyDescent="0.25">
      <c r="A148" s="4"/>
      <c r="B148" s="6"/>
      <c r="C148" s="4"/>
      <c r="D148" s="4"/>
      <c r="E148" s="7"/>
      <c r="F148" s="7"/>
      <c r="G148" s="4"/>
    </row>
    <row r="149" spans="1:7" x14ac:dyDescent="0.25">
      <c r="A149" s="4"/>
      <c r="B149" s="6"/>
      <c r="C149" s="4"/>
      <c r="D149" s="4"/>
      <c r="E149" s="7"/>
      <c r="F149" s="7"/>
      <c r="G149" s="4"/>
    </row>
    <row r="150" spans="1:7" x14ac:dyDescent="0.25">
      <c r="A150" s="4"/>
      <c r="B150" s="6"/>
      <c r="C150" s="4"/>
      <c r="D150" s="4"/>
      <c r="E150" s="7"/>
      <c r="F150" s="7"/>
      <c r="G150" s="4"/>
    </row>
    <row r="151" spans="1:7" x14ac:dyDescent="0.25">
      <c r="A151" s="4"/>
      <c r="B151" s="6"/>
      <c r="C151" s="4"/>
      <c r="D151" s="4"/>
      <c r="E151" s="7"/>
      <c r="F151" s="7"/>
      <c r="G151" s="4"/>
    </row>
    <row r="152" spans="1:7" x14ac:dyDescent="0.25">
      <c r="A152" s="4"/>
      <c r="B152" s="6"/>
      <c r="C152" s="4"/>
      <c r="D152" s="4"/>
      <c r="E152" s="7"/>
      <c r="F152" s="7"/>
      <c r="G152" s="4"/>
    </row>
    <row r="153" spans="1:7" x14ac:dyDescent="0.25">
      <c r="A153" s="4"/>
      <c r="B153" s="6"/>
      <c r="C153" s="4"/>
      <c r="D153" s="4"/>
      <c r="E153" s="7"/>
      <c r="F153" s="7"/>
      <c r="G153" s="4"/>
    </row>
    <row r="154" spans="1:7" x14ac:dyDescent="0.25">
      <c r="A154" s="4"/>
      <c r="B154" s="6"/>
      <c r="C154" s="4"/>
      <c r="D154" s="4"/>
      <c r="E154" s="7"/>
      <c r="F154" s="7"/>
      <c r="G154" s="4"/>
    </row>
    <row r="155" spans="1:7" x14ac:dyDescent="0.25">
      <c r="A155" s="4"/>
      <c r="B155" s="6"/>
      <c r="C155" s="4"/>
      <c r="D155" s="4"/>
      <c r="E155" s="7"/>
      <c r="F155" s="7"/>
      <c r="G155" s="4"/>
    </row>
    <row r="156" spans="1:7" x14ac:dyDescent="0.25">
      <c r="A156" s="4"/>
      <c r="B156" s="6"/>
      <c r="C156" s="4"/>
      <c r="D156" s="4"/>
      <c r="E156" s="7"/>
      <c r="F156" s="7"/>
      <c r="G156" s="4"/>
    </row>
    <row r="157" spans="1:7" x14ac:dyDescent="0.25">
      <c r="A157" s="4"/>
      <c r="B157" s="6"/>
      <c r="C157" s="4"/>
      <c r="D157" s="4"/>
      <c r="E157" s="7"/>
      <c r="F157" s="7"/>
      <c r="G157" s="4"/>
    </row>
    <row r="158" spans="1:7" x14ac:dyDescent="0.25">
      <c r="A158" s="4"/>
      <c r="B158" s="6"/>
      <c r="C158" s="4"/>
      <c r="D158" s="4"/>
      <c r="E158" s="7"/>
      <c r="F158" s="7"/>
      <c r="G158" s="4"/>
    </row>
    <row r="159" spans="1:7" x14ac:dyDescent="0.25">
      <c r="A159" s="4"/>
      <c r="B159" s="6"/>
      <c r="C159" s="4"/>
      <c r="D159" s="4"/>
      <c r="E159" s="7"/>
      <c r="F159" s="7"/>
      <c r="G159" s="4"/>
    </row>
    <row r="160" spans="1:7" x14ac:dyDescent="0.25">
      <c r="A160" s="4"/>
      <c r="B160" s="6"/>
      <c r="C160" s="4"/>
      <c r="D160" s="4"/>
      <c r="E160" s="7"/>
      <c r="F160" s="7"/>
      <c r="G160" s="4"/>
    </row>
    <row r="161" spans="1:7" x14ac:dyDescent="0.25">
      <c r="A161" s="4"/>
      <c r="B161" s="6"/>
      <c r="C161" s="4"/>
      <c r="D161" s="4"/>
      <c r="E161" s="7"/>
      <c r="F161" s="7"/>
      <c r="G161" s="4"/>
    </row>
    <row r="162" spans="1:7" x14ac:dyDescent="0.25">
      <c r="A162" s="4"/>
      <c r="B162" s="6"/>
      <c r="C162" s="4"/>
      <c r="D162" s="4"/>
      <c r="E162" s="7"/>
      <c r="F162" s="7"/>
      <c r="G162" s="4"/>
    </row>
    <row r="163" spans="1:7" x14ac:dyDescent="0.25">
      <c r="A163" s="4"/>
      <c r="B163" s="6"/>
      <c r="C163" s="4"/>
      <c r="D163" s="4"/>
      <c r="E163" s="7"/>
      <c r="F163" s="7"/>
      <c r="G163" s="4"/>
    </row>
    <row r="164" spans="1:7" x14ac:dyDescent="0.25">
      <c r="A164" s="4"/>
      <c r="B164" s="6"/>
      <c r="C164" s="4"/>
      <c r="D164" s="4"/>
      <c r="E164" s="7"/>
      <c r="F164" s="7"/>
      <c r="G164" s="4"/>
    </row>
    <row r="165" spans="1:7" x14ac:dyDescent="0.25">
      <c r="A165" s="4"/>
      <c r="B165" s="6"/>
      <c r="C165" s="4"/>
      <c r="D165" s="4"/>
      <c r="E165" s="7"/>
      <c r="F165" s="7"/>
      <c r="G165" s="4"/>
    </row>
    <row r="166" spans="1:7" x14ac:dyDescent="0.25">
      <c r="A166" s="4"/>
      <c r="B166" s="6"/>
      <c r="C166" s="4"/>
      <c r="D166" s="4"/>
      <c r="E166" s="7"/>
      <c r="F166" s="7"/>
      <c r="G166" s="4"/>
    </row>
    <row r="167" spans="1:7" x14ac:dyDescent="0.25">
      <c r="A167" s="4"/>
      <c r="B167" s="6"/>
      <c r="C167" s="4"/>
      <c r="D167" s="4"/>
      <c r="E167" s="7"/>
      <c r="F167" s="7"/>
      <c r="G167" s="4"/>
    </row>
    <row r="168" spans="1:7" x14ac:dyDescent="0.25">
      <c r="A168" s="4"/>
      <c r="B168" s="6"/>
      <c r="C168" s="4"/>
      <c r="D168" s="4"/>
      <c r="E168" s="7"/>
      <c r="F168" s="7"/>
      <c r="G168" s="4"/>
    </row>
    <row r="169" spans="1:7" x14ac:dyDescent="0.25">
      <c r="A169" s="4"/>
      <c r="B169" s="6"/>
      <c r="C169" s="4"/>
      <c r="D169" s="4"/>
      <c r="E169" s="7"/>
      <c r="F169" s="7"/>
      <c r="G169" s="4"/>
    </row>
    <row r="170" spans="1:7" x14ac:dyDescent="0.25">
      <c r="A170" s="4"/>
      <c r="B170" s="6"/>
      <c r="C170" s="4"/>
      <c r="D170" s="4"/>
      <c r="E170" s="7"/>
      <c r="F170" s="7"/>
      <c r="G170" s="4"/>
    </row>
    <row r="171" spans="1:7" x14ac:dyDescent="0.25">
      <c r="A171" s="4"/>
      <c r="B171" s="6"/>
      <c r="C171" s="4"/>
      <c r="D171" s="4"/>
      <c r="E171" s="7"/>
      <c r="F171" s="7"/>
      <c r="G171" s="4"/>
    </row>
    <row r="172" spans="1:7" x14ac:dyDescent="0.25">
      <c r="A172" s="4"/>
      <c r="B172" s="6"/>
      <c r="C172" s="4"/>
      <c r="D172" s="4"/>
      <c r="E172" s="7"/>
      <c r="F172" s="7"/>
      <c r="G172" s="4"/>
    </row>
    <row r="173" spans="1:7" x14ac:dyDescent="0.25">
      <c r="A173" s="4"/>
      <c r="B173" s="6"/>
      <c r="C173" s="4"/>
      <c r="D173" s="4"/>
      <c r="E173" s="7"/>
      <c r="F173" s="7"/>
      <c r="G173" s="4"/>
    </row>
    <row r="174" spans="1:7" x14ac:dyDescent="0.25">
      <c r="A174" s="4"/>
      <c r="B174" s="6"/>
      <c r="C174" s="4"/>
      <c r="D174" s="4"/>
      <c r="E174" s="7"/>
      <c r="F174" s="7"/>
      <c r="G174" s="4"/>
    </row>
    <row r="175" spans="1:7" x14ac:dyDescent="0.25">
      <c r="A175" s="4"/>
      <c r="B175" s="6"/>
      <c r="C175" s="4"/>
      <c r="D175" s="4"/>
      <c r="E175" s="7"/>
      <c r="F175" s="7"/>
      <c r="G175" s="4"/>
    </row>
    <row r="176" spans="1:7" x14ac:dyDescent="0.25">
      <c r="A176" s="4"/>
      <c r="B176" s="6"/>
      <c r="C176" s="4"/>
      <c r="D176" s="4"/>
      <c r="E176" s="7"/>
      <c r="F176" s="7"/>
      <c r="G176" s="4"/>
    </row>
    <row r="177" spans="1:7" x14ac:dyDescent="0.25">
      <c r="A177" s="4"/>
      <c r="B177" s="6"/>
      <c r="C177" s="4"/>
      <c r="D177" s="4"/>
      <c r="E177" s="7"/>
      <c r="F177" s="7"/>
      <c r="G177" s="4"/>
    </row>
    <row r="178" spans="1:7" x14ac:dyDescent="0.25">
      <c r="A178" s="4"/>
      <c r="B178" s="6"/>
      <c r="C178" s="4"/>
      <c r="D178" s="4"/>
      <c r="E178" s="7"/>
      <c r="F178" s="7"/>
      <c r="G178" s="4"/>
    </row>
    <row r="179" spans="1:7" x14ac:dyDescent="0.25">
      <c r="A179" s="4"/>
      <c r="B179" s="6"/>
      <c r="C179" s="4"/>
      <c r="D179" s="4"/>
      <c r="E179" s="7"/>
      <c r="F179" s="7"/>
      <c r="G179" s="4"/>
    </row>
    <row r="180" spans="1:7" x14ac:dyDescent="0.25">
      <c r="A180" s="4"/>
      <c r="B180" s="6"/>
      <c r="C180" s="4"/>
      <c r="D180" s="4"/>
      <c r="E180" s="7"/>
      <c r="F180" s="7"/>
      <c r="G180" s="4"/>
    </row>
    <row r="181" spans="1:7" x14ac:dyDescent="0.25">
      <c r="A181" s="4"/>
      <c r="B181" s="6"/>
      <c r="C181" s="4"/>
      <c r="D181" s="4"/>
      <c r="E181" s="7"/>
      <c r="F181" s="7"/>
      <c r="G181" s="4"/>
    </row>
    <row r="182" spans="1:7" x14ac:dyDescent="0.25">
      <c r="A182" s="4"/>
      <c r="B182" s="6"/>
      <c r="C182" s="4"/>
      <c r="D182" s="4"/>
      <c r="E182" s="7"/>
      <c r="F182" s="7"/>
      <c r="G182" s="4"/>
    </row>
    <row r="183" spans="1:7" x14ac:dyDescent="0.25">
      <c r="A183" s="4"/>
      <c r="B183" s="6"/>
      <c r="C183" s="4"/>
      <c r="D183" s="4"/>
      <c r="E183" s="7"/>
      <c r="F183" s="7"/>
      <c r="G183" s="4"/>
    </row>
    <row r="184" spans="1:7" x14ac:dyDescent="0.25">
      <c r="A184" s="4"/>
      <c r="B184" s="6"/>
      <c r="C184" s="4"/>
      <c r="D184" s="4"/>
      <c r="E184" s="7"/>
      <c r="F184" s="7"/>
      <c r="G184" s="4"/>
    </row>
    <row r="185" spans="1:7" x14ac:dyDescent="0.25">
      <c r="A185" s="4"/>
      <c r="B185" s="6"/>
      <c r="C185" s="4"/>
      <c r="D185" s="4"/>
      <c r="E185" s="7"/>
      <c r="F185" s="7"/>
      <c r="G185" s="4"/>
    </row>
    <row r="186" spans="1:7" x14ac:dyDescent="0.25">
      <c r="A186" s="4"/>
      <c r="B186" s="6"/>
      <c r="C186" s="4"/>
      <c r="D186" s="4"/>
      <c r="E186" s="7"/>
      <c r="F186" s="7"/>
      <c r="G186" s="4"/>
    </row>
    <row r="187" spans="1:7" x14ac:dyDescent="0.25">
      <c r="A187" s="4"/>
      <c r="B187" s="6"/>
      <c r="C187" s="4"/>
      <c r="D187" s="4"/>
      <c r="E187" s="7"/>
      <c r="F187" s="7"/>
      <c r="G187" s="4"/>
    </row>
    <row r="188" spans="1:7" x14ac:dyDescent="0.25">
      <c r="A188" s="4"/>
      <c r="B188" s="6"/>
      <c r="C188" s="4"/>
      <c r="D188" s="4"/>
      <c r="E188" s="7"/>
      <c r="F188" s="7"/>
      <c r="G188" s="4"/>
    </row>
    <row r="189" spans="1:7" x14ac:dyDescent="0.25">
      <c r="A189" s="4"/>
      <c r="B189" s="6"/>
      <c r="C189" s="4"/>
      <c r="D189" s="4"/>
      <c r="E189" s="7"/>
      <c r="F189" s="7"/>
      <c r="G189" s="4"/>
    </row>
    <row r="190" spans="1:7" x14ac:dyDescent="0.25">
      <c r="A190" s="4"/>
      <c r="B190" s="6"/>
      <c r="C190" s="4"/>
      <c r="D190" s="4"/>
      <c r="E190" s="7"/>
      <c r="F190" s="7"/>
      <c r="G190" s="4"/>
    </row>
    <row r="191" spans="1:7" x14ac:dyDescent="0.25">
      <c r="A191" s="4"/>
      <c r="B191" s="6"/>
      <c r="C191" s="4"/>
      <c r="D191" s="4"/>
      <c r="E191" s="7"/>
      <c r="F191" s="7"/>
      <c r="G191" s="4"/>
    </row>
    <row r="192" spans="1:7" x14ac:dyDescent="0.25">
      <c r="A192" s="4"/>
      <c r="B192" s="6"/>
      <c r="C192" s="4"/>
      <c r="D192" s="4"/>
      <c r="E192" s="7"/>
      <c r="F192" s="7"/>
      <c r="G192" s="4"/>
    </row>
    <row r="193" spans="1:7" x14ac:dyDescent="0.25">
      <c r="A193" s="4"/>
      <c r="B193" s="6"/>
      <c r="C193" s="4"/>
      <c r="D193" s="4"/>
      <c r="E193" s="7"/>
      <c r="F193" s="7"/>
      <c r="G193" s="4"/>
    </row>
    <row r="194" spans="1:7" x14ac:dyDescent="0.25">
      <c r="A194" s="4"/>
      <c r="B194" s="6"/>
      <c r="C194" s="4"/>
      <c r="D194" s="4"/>
      <c r="E194" s="7"/>
      <c r="F194" s="7"/>
      <c r="G194" s="4"/>
    </row>
    <row r="195" spans="1:7" x14ac:dyDescent="0.25">
      <c r="A195" s="4"/>
      <c r="B195" s="6"/>
      <c r="C195" s="4"/>
      <c r="D195" s="4"/>
      <c r="E195" s="7"/>
      <c r="F195" s="7"/>
      <c r="G195" s="4"/>
    </row>
    <row r="196" spans="1:7" x14ac:dyDescent="0.25">
      <c r="A196" s="4"/>
      <c r="B196" s="6"/>
      <c r="C196" s="4"/>
      <c r="D196" s="4"/>
      <c r="E196" s="7"/>
      <c r="F196" s="7"/>
      <c r="G196" s="4"/>
    </row>
    <row r="197" spans="1:7" x14ac:dyDescent="0.25">
      <c r="A197" s="4"/>
      <c r="B197" s="6"/>
      <c r="C197" s="4"/>
      <c r="D197" s="4"/>
      <c r="E197" s="7"/>
      <c r="F197" s="7"/>
      <c r="G197" s="4"/>
    </row>
    <row r="198" spans="1:7" x14ac:dyDescent="0.25">
      <c r="A198" s="4"/>
      <c r="B198" s="6"/>
      <c r="C198" s="4"/>
      <c r="D198" s="4"/>
      <c r="E198" s="7"/>
      <c r="F198" s="7"/>
      <c r="G198" s="4"/>
    </row>
    <row r="199" spans="1:7" x14ac:dyDescent="0.25">
      <c r="A199" s="4"/>
      <c r="B199" s="6"/>
      <c r="C199" s="4"/>
      <c r="D199" s="4"/>
      <c r="E199" s="7"/>
      <c r="F199" s="7"/>
      <c r="G199" s="4"/>
    </row>
    <row r="200" spans="1:7" x14ac:dyDescent="0.25">
      <c r="A200" s="4"/>
      <c r="B200" s="6"/>
      <c r="C200" s="4"/>
      <c r="D200" s="4"/>
      <c r="E200" s="7"/>
      <c r="F200" s="7"/>
      <c r="G200" s="4"/>
    </row>
    <row r="201" spans="1:7" x14ac:dyDescent="0.25">
      <c r="A201" s="4"/>
      <c r="B201" s="6"/>
      <c r="C201" s="4"/>
      <c r="D201" s="4"/>
      <c r="E201" s="7"/>
      <c r="F201" s="7"/>
      <c r="G201" s="4"/>
    </row>
    <row r="202" spans="1:7" x14ac:dyDescent="0.25">
      <c r="A202" s="4"/>
      <c r="B202" s="6"/>
      <c r="C202" s="4"/>
      <c r="D202" s="4"/>
      <c r="E202" s="7"/>
      <c r="F202" s="7"/>
      <c r="G202" s="4"/>
    </row>
    <row r="203" spans="1:7" x14ac:dyDescent="0.25">
      <c r="A203" s="4"/>
      <c r="B203" s="6"/>
      <c r="C203" s="4"/>
      <c r="D203" s="4"/>
      <c r="E203" s="7"/>
      <c r="F203" s="7"/>
      <c r="G203" s="4"/>
    </row>
    <row r="204" spans="1:7" x14ac:dyDescent="0.25">
      <c r="A204" s="4"/>
      <c r="B204" s="6"/>
      <c r="C204" s="4"/>
      <c r="D204" s="4"/>
      <c r="E204" s="7"/>
      <c r="F204" s="7"/>
      <c r="G204" s="4"/>
    </row>
    <row r="205" spans="1:7" x14ac:dyDescent="0.25">
      <c r="A205" s="4"/>
      <c r="B205" s="6"/>
      <c r="C205" s="4"/>
      <c r="D205" s="4"/>
      <c r="E205" s="7"/>
      <c r="F205" s="7"/>
      <c r="G205" s="4"/>
    </row>
  </sheetData>
  <autoFilter ref="A5:G205"/>
  <mergeCells count="1">
    <mergeCell ref="A3:G3"/>
  </mergeCells>
  <dataValidations count="4">
    <dataValidation type="date" allowBlank="1" showErrorMessage="1" errorStyle="stop" errorTitle="Enter a date" error="Use a real spreadsheet date, for example 2026-10-31." sqref="B10:B205">
      <formula1>2</formula1>
      <formula2>2958465</formula2>
    </dataValidation>
    <dataValidation type="date" allowBlank="1" showErrorMessage="1" errorStyle="stop" errorTitle="Enter a date" error="Use a real spreadsheet date, for example 2026-10-31." sqref="B6:B205">
      <formula1>2</formula1>
      <formula2>2958465</formula2>
    </dataValidation>
    <dataValidation type="decimal" operator="greaterThanOrEqual" allowBlank="1" showErrorMessage="1" errorStyle="stop" errorTitle="Positive amounts only" error="Enter zero or a positive number in the correct column." sqref="E10:F205">
      <formula1>0</formula1>
    </dataValidation>
    <dataValidation type="decimal" operator="greaterThanOrEqual" allowBlank="1" showErrorMessage="1" errorStyle="stop" errorTitle="Positive amounts only" error="Enter zero or a positive number in the correct column." sqref="E6:F205">
      <formula1>0</formula1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5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5" customWidth="1"/>
    <col min="2" max="2" width="16" customWidth="1"/>
    <col min="3" max="3" width="20" customWidth="1"/>
    <col min="4" max="4" width="35" customWidth="1"/>
    <col min="5" max="6" width="18" customWidth="1"/>
    <col min="7" max="7" width="30" customWidth="1"/>
    <col min="8" max="8" width="24" customWidth="1"/>
    <col min="9" max="9" width="18" customWidth="1"/>
    <col min="10" max="10" width="22" customWidth="1"/>
    <col min="11" max="11" width="20" customWidth="1"/>
    <col min="12" max="12" width="16" customWidth="1"/>
    <col min="13" max="13" width="23" customWidth="1"/>
  </cols>
  <sheetData>
    <row r="1" ht="26" customHeight="1" spans="1:1" x14ac:dyDescent="0.25">
      <c r="A1" s="1" t="s">
        <v>133</v>
      </c>
    </row>
    <row r="3" ht="44" customHeight="1" spans="1:13" x14ac:dyDescent="0.25">
      <c r="A3" s="3" t="s">
        <v>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ht="32" customHeight="1" spans="1:13" x14ac:dyDescent="0.25">
      <c r="A5" s="2" t="s">
        <v>46</v>
      </c>
      <c r="B5" s="2" t="s">
        <v>55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56</v>
      </c>
      <c r="I5" s="2" t="s">
        <v>57</v>
      </c>
      <c r="J5" s="2" t="s">
        <v>58</v>
      </c>
      <c r="K5" s="2" t="s">
        <v>59</v>
      </c>
      <c r="L5" s="2" t="s">
        <v>60</v>
      </c>
      <c r="M5" s="2" t="s">
        <v>61</v>
      </c>
    </row>
    <row r="6" spans="1:13" x14ac:dyDescent="0.25">
      <c r="A6" s="4" t="s">
        <v>98</v>
      </c>
      <c r="B6" s="6">
        <v>46298</v>
      </c>
      <c r="C6" s="4" t="s">
        <v>82</v>
      </c>
      <c r="D6" s="4" t="s">
        <v>99</v>
      </c>
      <c r="E6" s="7">
        <v>1500</v>
      </c>
      <c r="F6" s="7">
        <v>0</v>
      </c>
      <c r="G6" s="4" t="s">
        <v>100</v>
      </c>
      <c r="H6" s="5" t="s">
        <v>34</v>
      </c>
      <c r="I6" t="str">
        <f>IF(H6="","",IFERROR(VLOOKUP(H6,Categories!$A$6:$B$35,2,FALSE),"UNMAPPED"))</f>
        <v>Income</v>
      </c>
      <c r="J6" s="4" t="s">
        <v>134</v>
      </c>
      <c r="K6" s="5" t="s">
        <v>135</v>
      </c>
      <c r="L6" s="6">
        <v>46298</v>
      </c>
      <c r="M6" t="str">
        <f>IF(COUNTA(A6:H6,J6:L6)=0,"",IF(OR(A6="",COUNTIF($A$6:$A$205,A6)&lt;&gt;1,COUNTIF('Example Sources'!$A$6:$A$205,A6)&lt;&gt;1,COUNTIFS('Example Sources'!$A$6:$A$205,A6,'Example Sources'!$B$6:$B$205,B6,'Example Sources'!$C$6:$C$205,C6,'Example Sources'!$D$6:$D$205,D6,'Example Sources'!$E$6:$E$205,E6,'Example Sources'!$F$6:$F$205,F6,'Example Sources'!$G$6:$G$205,G6)&lt;&gt;1,NOT(ISNUMBER(B6)),C6="",D6="",G6="",COUNT(E6:F6)&lt;&gt;COUNTA(E6:F6),E6&lt;0,F6&lt;0,AND(E6&gt;0,F6&gt;0),SUM(E6:F6)=0,COUNTIF(Categories!$A$6:$A$35,H6)&lt;&gt;1,AND(I6&lt;&gt;"Income",I6&lt;&gt;"Expense",I6&lt;&gt;"Transfer",I6&lt;&gt;"Other"),AND(I6="Transfer",J6=""),AND(K6&lt;&gt;"Cleared",K6&lt;&gt;"Pending"),AND(K6="Cleared",OR(NOT(ISNUMBER(L6)),L6&lt;B6)),AND(K6="Pending",L6&lt;&gt;"")),"REVIEW INPUT","OK"))</f>
        <v>OK</v>
      </c>
    </row>
    <row r="7" spans="1:13" x14ac:dyDescent="0.25">
      <c r="A7" s="4" t="s">
        <v>101</v>
      </c>
      <c r="B7" s="6">
        <v>46302</v>
      </c>
      <c r="C7" s="4" t="s">
        <v>82</v>
      </c>
      <c r="D7" s="4" t="s">
        <v>102</v>
      </c>
      <c r="E7" s="7">
        <v>0</v>
      </c>
      <c r="F7" s="7">
        <v>100</v>
      </c>
      <c r="G7" s="4" t="s">
        <v>103</v>
      </c>
      <c r="H7" s="5" t="s">
        <v>36</v>
      </c>
      <c r="I7" t="str">
        <f>IF(H7="","",IFERROR(VLOOKUP(H7,Categories!$A$6:$B$35,2,FALSE),"UNMAPPED"))</f>
        <v>Expense</v>
      </c>
      <c r="J7" s="4" t="s">
        <v>134</v>
      </c>
      <c r="K7" s="5" t="s">
        <v>135</v>
      </c>
      <c r="L7" s="6">
        <v>46302</v>
      </c>
      <c r="M7" t="str">
        <f>IF(COUNTA(A7:H7,J7:L7)=0,"",IF(OR(A7="",COUNTIF($A$6:$A$205,A7)&lt;&gt;1,COUNTIF('Example Sources'!$A$6:$A$205,A7)&lt;&gt;1,COUNTIFS('Example Sources'!$A$6:$A$205,A7,'Example Sources'!$B$6:$B$205,B7,'Example Sources'!$C$6:$C$205,C7,'Example Sources'!$D$6:$D$205,D7,'Example Sources'!$E$6:$E$205,E7,'Example Sources'!$F$6:$F$205,F7,'Example Sources'!$G$6:$G$205,G7)&lt;&gt;1,NOT(ISNUMBER(B7)),C7="",D7="",G7="",COUNT(E7:F7)&lt;&gt;COUNTA(E7:F7),E7&lt;0,F7&lt;0,AND(E7&gt;0,F7&gt;0),SUM(E7:F7)=0,COUNTIF(Categories!$A$6:$A$35,H7)&lt;&gt;1,AND(I7&lt;&gt;"Income",I7&lt;&gt;"Expense",I7&lt;&gt;"Transfer",I7&lt;&gt;"Other"),AND(I7="Transfer",J7=""),AND(K7&lt;&gt;"Cleared",K7&lt;&gt;"Pending"),AND(K7="Cleared",OR(NOT(ISNUMBER(L7)),L7&lt;B7)),AND(K7="Pending",L7&lt;&gt;"")),"REVIEW INPUT","OK"))</f>
        <v>OK</v>
      </c>
    </row>
    <row r="8" spans="1:13" x14ac:dyDescent="0.25">
      <c r="A8" s="4" t="s">
        <v>104</v>
      </c>
      <c r="B8" s="6">
        <v>46309</v>
      </c>
      <c r="C8" s="4" t="s">
        <v>82</v>
      </c>
      <c r="D8" s="4" t="s">
        <v>102</v>
      </c>
      <c r="E8" s="7">
        <v>0</v>
      </c>
      <c r="F8" s="7">
        <v>100</v>
      </c>
      <c r="G8" s="4" t="s">
        <v>105</v>
      </c>
      <c r="H8" s="5" t="s">
        <v>36</v>
      </c>
      <c r="I8" t="str">
        <f>IF(H8="","",IFERROR(VLOOKUP(H8,Categories!$A$6:$B$35,2,FALSE),"UNMAPPED"))</f>
        <v>Expense</v>
      </c>
      <c r="J8" s="4" t="s">
        <v>134</v>
      </c>
      <c r="K8" s="5" t="s">
        <v>135</v>
      </c>
      <c r="L8" s="6">
        <v>46309</v>
      </c>
      <c r="M8" t="str">
        <f>IF(COUNTA(A8:H8,J8:L8)=0,"",IF(OR(A8="",COUNTIF($A$6:$A$205,A8)&lt;&gt;1,COUNTIF('Example Sources'!$A$6:$A$205,A8)&lt;&gt;1,COUNTIFS('Example Sources'!$A$6:$A$205,A8,'Example Sources'!$B$6:$B$205,B8,'Example Sources'!$C$6:$C$205,C8,'Example Sources'!$D$6:$D$205,D8,'Example Sources'!$E$6:$E$205,E8,'Example Sources'!$F$6:$F$205,F8,'Example Sources'!$G$6:$G$205,G8)&lt;&gt;1,NOT(ISNUMBER(B8)),C8="",D8="",G8="",COUNT(E8:F8)&lt;&gt;COUNTA(E8:F8),E8&lt;0,F8&lt;0,AND(E8&gt;0,F8&gt;0),SUM(E8:F8)=0,COUNTIF(Categories!$A$6:$A$35,H8)&lt;&gt;1,AND(I8&lt;&gt;"Income",I8&lt;&gt;"Expense",I8&lt;&gt;"Transfer",I8&lt;&gt;"Other"),AND(I8="Transfer",J8=""),AND(K8&lt;&gt;"Cleared",K8&lt;&gt;"Pending"),AND(K8="Cleared",OR(NOT(ISNUMBER(L8)),L8&lt;B8)),AND(K8="Pending",L8&lt;&gt;"")),"REVIEW INPUT","OK"))</f>
        <v>OK</v>
      </c>
    </row>
    <row r="9" spans="1:13" x14ac:dyDescent="0.25">
      <c r="A9" s="4" t="s">
        <v>106</v>
      </c>
      <c r="B9" s="6">
        <v>46315</v>
      </c>
      <c r="C9" s="4" t="s">
        <v>82</v>
      </c>
      <c r="D9" s="4" t="s">
        <v>107</v>
      </c>
      <c r="E9" s="7">
        <v>0</v>
      </c>
      <c r="F9" s="7">
        <v>300</v>
      </c>
      <c r="G9" s="4" t="s">
        <v>108</v>
      </c>
      <c r="H9" s="5" t="s">
        <v>40</v>
      </c>
      <c r="I9" t="str">
        <f>IF(H9="","",IFERROR(VLOOKUP(H9,Categories!$A$6:$B$35,2,FALSE),"UNMAPPED"))</f>
        <v>Transfer</v>
      </c>
      <c r="J9" s="4" t="s">
        <v>136</v>
      </c>
      <c r="K9" s="5" t="s">
        <v>135</v>
      </c>
      <c r="L9" s="6">
        <v>46315</v>
      </c>
      <c r="M9" t="str">
        <f>IF(COUNTA(A9:H9,J9:L9)=0,"",IF(OR(A9="",COUNTIF($A$6:$A$205,A9)&lt;&gt;1,COUNTIF('Example Sources'!$A$6:$A$205,A9)&lt;&gt;1,COUNTIFS('Example Sources'!$A$6:$A$205,A9,'Example Sources'!$B$6:$B$205,B9,'Example Sources'!$C$6:$C$205,C9,'Example Sources'!$D$6:$D$205,D9,'Example Sources'!$E$6:$E$205,E9,'Example Sources'!$F$6:$F$205,F9,'Example Sources'!$G$6:$G$205,G9)&lt;&gt;1,NOT(ISNUMBER(B9)),C9="",D9="",G9="",COUNT(E9:F9)&lt;&gt;COUNTA(E9:F9),E9&lt;0,F9&lt;0,AND(E9&gt;0,F9&gt;0),SUM(E9:F9)=0,COUNTIF(Categories!$A$6:$A$35,H9)&lt;&gt;1,AND(I9&lt;&gt;"Income",I9&lt;&gt;"Expense",I9&lt;&gt;"Transfer",I9&lt;&gt;"Other"),AND(I9="Transfer",J9=""),AND(K9&lt;&gt;"Cleared",K9&lt;&gt;"Pending"),AND(K9="Cleared",OR(NOT(ISNUMBER(L9)),L9&lt;B9)),AND(K9="Pending",L9&lt;&gt;"")),"REVIEW INPUT","OK"))</f>
        <v>OK</v>
      </c>
    </row>
    <row r="10" spans="1:13" x14ac:dyDescent="0.25">
      <c r="A10" s="4" t="s">
        <v>109</v>
      </c>
      <c r="B10" s="6">
        <v>46315</v>
      </c>
      <c r="C10" s="4" t="s">
        <v>110</v>
      </c>
      <c r="D10" s="4" t="s">
        <v>111</v>
      </c>
      <c r="E10" s="7">
        <v>300</v>
      </c>
      <c r="F10" s="7">
        <v>0</v>
      </c>
      <c r="G10" s="4" t="s">
        <v>112</v>
      </c>
      <c r="H10" s="5" t="s">
        <v>40</v>
      </c>
      <c r="I10" t="str">
        <f>IF(H10="","",IFERROR(VLOOKUP(H10,Categories!$A$6:$B$35,2,FALSE),"UNMAPPED"))</f>
        <v>Transfer</v>
      </c>
      <c r="J10" s="4" t="s">
        <v>136</v>
      </c>
      <c r="K10" s="5" t="s">
        <v>135</v>
      </c>
      <c r="L10" s="6">
        <v>46315</v>
      </c>
      <c r="M10" t="str">
        <f>IF(COUNTA(A10:H10,J10:L10)=0,"",IF(OR(A10="",COUNTIF($A$6:$A$205,A10)&lt;&gt;1,COUNTIF('Example Sources'!$A$6:$A$205,A10)&lt;&gt;1,COUNTIFS('Example Sources'!$A$6:$A$205,A10,'Example Sources'!$B$6:$B$205,B10,'Example Sources'!$C$6:$C$205,C10,'Example Sources'!$D$6:$D$205,D10,'Example Sources'!$E$6:$E$205,E10,'Example Sources'!$F$6:$F$205,F10,'Example Sources'!$G$6:$G$205,G10)&lt;&gt;1,NOT(ISNUMBER(B10)),C10="",D10="",G10="",COUNT(E10:F10)&lt;&gt;COUNTA(E10:F10),E10&lt;0,F10&lt;0,AND(E10&gt;0,F10&gt;0),SUM(E10:F10)=0,COUNTIF(Categories!$A$6:$A$35,H10)&lt;&gt;1,AND(I10&lt;&gt;"Income",I10&lt;&gt;"Expense",I10&lt;&gt;"Transfer",I10&lt;&gt;"Other"),AND(I10="Transfer",J10=""),AND(K10&lt;&gt;"Cleared",K10&lt;&gt;"Pending"),AND(K10="Cleared",OR(NOT(ISNUMBER(L10)),L10&lt;B10)),AND(K10="Pending",L10&lt;&gt;"")),"REVIEW INPUT","OK"))</f>
        <v>OK</v>
      </c>
    </row>
    <row r="11" spans="1:13" x14ac:dyDescent="0.25">
      <c r="A11" s="4" t="s">
        <v>113</v>
      </c>
      <c r="B11" s="6">
        <v>46326</v>
      </c>
      <c r="C11" s="4" t="s">
        <v>82</v>
      </c>
      <c r="D11" s="4" t="s">
        <v>114</v>
      </c>
      <c r="E11" s="7">
        <v>0</v>
      </c>
      <c r="F11" s="7">
        <v>5</v>
      </c>
      <c r="G11" s="4" t="s">
        <v>115</v>
      </c>
      <c r="H11" s="5" t="s">
        <v>39</v>
      </c>
      <c r="I11" t="str">
        <f>IF(H11="","",IFERROR(VLOOKUP(H11,Categories!$A$6:$B$35,2,FALSE),"UNMAPPED"))</f>
        <v>Expense</v>
      </c>
      <c r="J11" s="4" t="s">
        <v>134</v>
      </c>
      <c r="K11" s="5" t="s">
        <v>135</v>
      </c>
      <c r="L11" s="6">
        <v>46326</v>
      </c>
      <c r="M11" t="str">
        <f>IF(COUNTA(A11:H11,J11:L11)=0,"",IF(OR(A11="",COUNTIF($A$6:$A$205,A11)&lt;&gt;1,COUNTIF('Example Sources'!$A$6:$A$205,A11)&lt;&gt;1,COUNTIFS('Example Sources'!$A$6:$A$205,A11,'Example Sources'!$B$6:$B$205,B11,'Example Sources'!$C$6:$C$205,C11,'Example Sources'!$D$6:$D$205,D11,'Example Sources'!$E$6:$E$205,E11,'Example Sources'!$F$6:$F$205,F11,'Example Sources'!$G$6:$G$205,G11)&lt;&gt;1,NOT(ISNUMBER(B11)),C11="",D11="",G11="",COUNT(E11:F11)&lt;&gt;COUNTA(E11:F11),E11&lt;0,F11&lt;0,AND(E11&gt;0,F11&gt;0),SUM(E11:F11)=0,COUNTIF(Categories!$A$6:$A$35,H11)&lt;&gt;1,AND(I11&lt;&gt;"Income",I11&lt;&gt;"Expense",I11&lt;&gt;"Transfer",I11&lt;&gt;"Other"),AND(I11="Transfer",J11=""),AND(K11&lt;&gt;"Cleared",K11&lt;&gt;"Pending"),AND(K11="Cleared",OR(NOT(ISNUMBER(L11)),L11&lt;B11)),AND(K11="Pending",L11&lt;&gt;"")),"REVIEW INPUT","OK"))</f>
        <v>OK</v>
      </c>
    </row>
    <row r="12" spans="1:13" x14ac:dyDescent="0.25">
      <c r="A12" s="4" t="s">
        <v>116</v>
      </c>
      <c r="B12" s="6">
        <v>46330</v>
      </c>
      <c r="C12" s="4" t="s">
        <v>82</v>
      </c>
      <c r="D12" s="4" t="s">
        <v>117</v>
      </c>
      <c r="E12" s="7">
        <v>900</v>
      </c>
      <c r="F12" s="7">
        <v>0</v>
      </c>
      <c r="G12" s="4" t="s">
        <v>118</v>
      </c>
      <c r="H12" s="5" t="s">
        <v>34</v>
      </c>
      <c r="I12" t="str">
        <f>IF(H12="","",IFERROR(VLOOKUP(H12,Categories!$A$6:$B$35,2,FALSE),"UNMAPPED"))</f>
        <v>Income</v>
      </c>
      <c r="J12" s="4" t="s">
        <v>134</v>
      </c>
      <c r="K12" s="5" t="s">
        <v>135</v>
      </c>
      <c r="L12" s="6">
        <v>46330</v>
      </c>
      <c r="M12" t="str">
        <f>IF(COUNTA(A12:H12,J12:L12)=0,"",IF(OR(A12="",COUNTIF($A$6:$A$205,A12)&lt;&gt;1,COUNTIF('Example Sources'!$A$6:$A$205,A12)&lt;&gt;1,COUNTIFS('Example Sources'!$A$6:$A$205,A12,'Example Sources'!$B$6:$B$205,B12,'Example Sources'!$C$6:$C$205,C12,'Example Sources'!$D$6:$D$205,D12,'Example Sources'!$E$6:$E$205,E12,'Example Sources'!$F$6:$F$205,F12,'Example Sources'!$G$6:$G$205,G12)&lt;&gt;1,NOT(ISNUMBER(B12)),C12="",D12="",G12="",COUNT(E12:F12)&lt;&gt;COUNTA(E12:F12),E12&lt;0,F12&lt;0,AND(E12&gt;0,F12&gt;0),SUM(E12:F12)=0,COUNTIF(Categories!$A$6:$A$35,H12)&lt;&gt;1,AND(I12&lt;&gt;"Income",I12&lt;&gt;"Expense",I12&lt;&gt;"Transfer",I12&lt;&gt;"Other"),AND(I12="Transfer",J12=""),AND(K12&lt;&gt;"Cleared",K12&lt;&gt;"Pending"),AND(K12="Cleared",OR(NOT(ISNUMBER(L12)),L12&lt;B12)),AND(K12="Pending",L12&lt;&gt;"")),"REVIEW INPUT","OK"))</f>
        <v>OK</v>
      </c>
    </row>
    <row r="13" spans="1:13" x14ac:dyDescent="0.25">
      <c r="A13" s="4" t="s">
        <v>119</v>
      </c>
      <c r="B13" s="6">
        <v>46331</v>
      </c>
      <c r="C13" s="4" t="s">
        <v>82</v>
      </c>
      <c r="D13" s="4" t="s">
        <v>120</v>
      </c>
      <c r="E13" s="7">
        <v>0</v>
      </c>
      <c r="F13" s="7">
        <v>600</v>
      </c>
      <c r="G13" s="4" t="s">
        <v>121</v>
      </c>
      <c r="H13" s="5" t="s">
        <v>38</v>
      </c>
      <c r="I13" t="str">
        <f>IF(H13="","",IFERROR(VLOOKUP(H13,Categories!$A$6:$B$35,2,FALSE),"UNMAPPED"))</f>
        <v>Expense</v>
      </c>
      <c r="J13" s="4" t="s">
        <v>134</v>
      </c>
      <c r="K13" s="5" t="s">
        <v>135</v>
      </c>
      <c r="L13" s="6">
        <v>46331</v>
      </c>
      <c r="M13" t="str">
        <f>IF(COUNTA(A13:H13,J13:L13)=0,"",IF(OR(A13="",COUNTIF($A$6:$A$205,A13)&lt;&gt;1,COUNTIF('Example Sources'!$A$6:$A$205,A13)&lt;&gt;1,COUNTIFS('Example Sources'!$A$6:$A$205,A13,'Example Sources'!$B$6:$B$205,B13,'Example Sources'!$C$6:$C$205,C13,'Example Sources'!$D$6:$D$205,D13,'Example Sources'!$E$6:$E$205,E13,'Example Sources'!$F$6:$F$205,F13,'Example Sources'!$G$6:$G$205,G13)&lt;&gt;1,NOT(ISNUMBER(B13)),C13="",D13="",G13="",COUNT(E13:F13)&lt;&gt;COUNTA(E13:F13),E13&lt;0,F13&lt;0,AND(E13&gt;0,F13&gt;0),SUM(E13:F13)=0,COUNTIF(Categories!$A$6:$A$35,H13)&lt;&gt;1,AND(I13&lt;&gt;"Income",I13&lt;&gt;"Expense",I13&lt;&gt;"Transfer",I13&lt;&gt;"Other"),AND(I13="Transfer",J13=""),AND(K13&lt;&gt;"Cleared",K13&lt;&gt;"Pending"),AND(K13="Cleared",OR(NOT(ISNUMBER(L13)),L13&lt;B13)),AND(K13="Pending",L13&lt;&gt;"")),"REVIEW INPUT","OK"))</f>
        <v>OK</v>
      </c>
    </row>
    <row r="14" spans="1:13" x14ac:dyDescent="0.25">
      <c r="A14" s="4" t="s">
        <v>122</v>
      </c>
      <c r="B14" s="6">
        <v>46344</v>
      </c>
      <c r="C14" s="4" t="s">
        <v>110</v>
      </c>
      <c r="D14" s="4" t="s">
        <v>123</v>
      </c>
      <c r="E14" s="7">
        <v>0</v>
      </c>
      <c r="F14" s="7">
        <v>100</v>
      </c>
      <c r="G14" s="4" t="s">
        <v>124</v>
      </c>
      <c r="H14" s="5" t="s">
        <v>40</v>
      </c>
      <c r="I14" t="str">
        <f>IF(H14="","",IFERROR(VLOOKUP(H14,Categories!$A$6:$B$35,2,FALSE),"UNMAPPED"))</f>
        <v>Transfer</v>
      </c>
      <c r="J14" s="4" t="s">
        <v>137</v>
      </c>
      <c r="K14" s="5" t="s">
        <v>135</v>
      </c>
      <c r="L14" s="6">
        <v>46344</v>
      </c>
      <c r="M14" t="str">
        <f>IF(COUNTA(A14:H14,J14:L14)=0,"",IF(OR(A14="",COUNTIF($A$6:$A$205,A14)&lt;&gt;1,COUNTIF('Example Sources'!$A$6:$A$205,A14)&lt;&gt;1,COUNTIFS('Example Sources'!$A$6:$A$205,A14,'Example Sources'!$B$6:$B$205,B14,'Example Sources'!$C$6:$C$205,C14,'Example Sources'!$D$6:$D$205,D14,'Example Sources'!$E$6:$E$205,E14,'Example Sources'!$F$6:$F$205,F14,'Example Sources'!$G$6:$G$205,G14)&lt;&gt;1,NOT(ISNUMBER(B14)),C14="",D14="",G14="",COUNT(E14:F14)&lt;&gt;COUNTA(E14:F14),E14&lt;0,F14&lt;0,AND(E14&gt;0,F14&gt;0),SUM(E14:F14)=0,COUNTIF(Categories!$A$6:$A$35,H14)&lt;&gt;1,AND(I14&lt;&gt;"Income",I14&lt;&gt;"Expense",I14&lt;&gt;"Transfer",I14&lt;&gt;"Other"),AND(I14="Transfer",J14=""),AND(K14&lt;&gt;"Cleared",K14&lt;&gt;"Pending"),AND(K14="Cleared",OR(NOT(ISNUMBER(L14)),L14&lt;B14)),AND(K14="Pending",L14&lt;&gt;"")),"REVIEW INPUT","OK"))</f>
        <v>OK</v>
      </c>
    </row>
    <row r="15" spans="1:13" x14ac:dyDescent="0.25">
      <c r="A15" s="4" t="s">
        <v>125</v>
      </c>
      <c r="B15" s="6">
        <v>46344</v>
      </c>
      <c r="C15" s="4" t="s">
        <v>82</v>
      </c>
      <c r="D15" s="4" t="s">
        <v>126</v>
      </c>
      <c r="E15" s="7">
        <v>100</v>
      </c>
      <c r="F15" s="7">
        <v>0</v>
      </c>
      <c r="G15" s="4" t="s">
        <v>127</v>
      </c>
      <c r="H15" s="5" t="s">
        <v>40</v>
      </c>
      <c r="I15" t="str">
        <f>IF(H15="","",IFERROR(VLOOKUP(H15,Categories!$A$6:$B$35,2,FALSE),"UNMAPPED"))</f>
        <v>Transfer</v>
      </c>
      <c r="J15" s="4" t="s">
        <v>137</v>
      </c>
      <c r="K15" s="5" t="s">
        <v>135</v>
      </c>
      <c r="L15" s="6">
        <v>46344</v>
      </c>
      <c r="M15" t="str">
        <f>IF(COUNTA(A15:H15,J15:L15)=0,"",IF(OR(A15="",COUNTIF($A$6:$A$205,A15)&lt;&gt;1,COUNTIF('Example Sources'!$A$6:$A$205,A15)&lt;&gt;1,COUNTIFS('Example Sources'!$A$6:$A$205,A15,'Example Sources'!$B$6:$B$205,B15,'Example Sources'!$C$6:$C$205,C15,'Example Sources'!$D$6:$D$205,D15,'Example Sources'!$E$6:$E$205,E15,'Example Sources'!$F$6:$F$205,F15,'Example Sources'!$G$6:$G$205,G15)&lt;&gt;1,NOT(ISNUMBER(B15)),C15="",D15="",G15="",COUNT(E15:F15)&lt;&gt;COUNTA(E15:F15),E15&lt;0,F15&lt;0,AND(E15&gt;0,F15&gt;0),SUM(E15:F15)=0,COUNTIF(Categories!$A$6:$A$35,H15)&lt;&gt;1,AND(I15&lt;&gt;"Income",I15&lt;&gt;"Expense",I15&lt;&gt;"Transfer",I15&lt;&gt;"Other"),AND(I15="Transfer",J15=""),AND(K15&lt;&gt;"Cleared",K15&lt;&gt;"Pending"),AND(K15="Cleared",OR(NOT(ISNUMBER(L15)),L15&lt;B15)),AND(K15="Pending",L15&lt;&gt;"")),"REVIEW INPUT","OK"))</f>
        <v>OK</v>
      </c>
    </row>
    <row r="16" spans="1:13" x14ac:dyDescent="0.25">
      <c r="A16" s="4" t="s">
        <v>128</v>
      </c>
      <c r="B16" s="6">
        <v>46355</v>
      </c>
      <c r="C16" s="4" t="s">
        <v>82</v>
      </c>
      <c r="D16" s="4" t="s">
        <v>129</v>
      </c>
      <c r="E16" s="7">
        <v>0</v>
      </c>
      <c r="F16" s="7">
        <v>75</v>
      </c>
      <c r="G16" s="4" t="s">
        <v>130</v>
      </c>
      <c r="H16" s="5" t="s">
        <v>36</v>
      </c>
      <c r="I16" t="str">
        <f>IF(H16="","",IFERROR(VLOOKUP(H16,Categories!$A$6:$B$35,2,FALSE),"UNMAPPED"))</f>
        <v>Expense</v>
      </c>
      <c r="J16" s="4" t="s">
        <v>134</v>
      </c>
      <c r="K16" s="5" t="s">
        <v>138</v>
      </c>
      <c r="L16" s="6"/>
      <c r="M16" t="str">
        <f>IF(COUNTA(A16:H16,J16:L16)=0,"",IF(OR(A16="",COUNTIF($A$6:$A$205,A16)&lt;&gt;1,COUNTIF('Example Sources'!$A$6:$A$205,A16)&lt;&gt;1,COUNTIFS('Example Sources'!$A$6:$A$205,A16,'Example Sources'!$B$6:$B$205,B16,'Example Sources'!$C$6:$C$205,C16,'Example Sources'!$D$6:$D$205,D16,'Example Sources'!$E$6:$E$205,E16,'Example Sources'!$F$6:$F$205,F16,'Example Sources'!$G$6:$G$205,G16)&lt;&gt;1,NOT(ISNUMBER(B16)),C16="",D16="",G16="",COUNT(E16:F16)&lt;&gt;COUNTA(E16:F16),E16&lt;0,F16&lt;0,AND(E16&gt;0,F16&gt;0),SUM(E16:F16)=0,COUNTIF(Categories!$A$6:$A$35,H16)&lt;&gt;1,AND(I16&lt;&gt;"Income",I16&lt;&gt;"Expense",I16&lt;&gt;"Transfer",I16&lt;&gt;"Other"),AND(I16="Transfer",J16=""),AND(K16&lt;&gt;"Cleared",K16&lt;&gt;"Pending"),AND(K16="Cleared",OR(NOT(ISNUMBER(L16)),L16&lt;B16)),AND(K16="Pending",L16&lt;&gt;"")),"REVIEW INPUT","OK"))</f>
        <v>OK</v>
      </c>
    </row>
    <row r="17" spans="1:13" x14ac:dyDescent="0.25">
      <c r="A17" s="4" t="s">
        <v>131</v>
      </c>
      <c r="B17" s="6">
        <v>46356</v>
      </c>
      <c r="C17" s="4" t="s">
        <v>82</v>
      </c>
      <c r="D17" s="4" t="s">
        <v>114</v>
      </c>
      <c r="E17" s="7">
        <v>0</v>
      </c>
      <c r="F17" s="7">
        <v>5</v>
      </c>
      <c r="G17" s="4" t="s">
        <v>132</v>
      </c>
      <c r="H17" s="5" t="s">
        <v>39</v>
      </c>
      <c r="I17" t="str">
        <f>IF(H17="","",IFERROR(VLOOKUP(H17,Categories!$A$6:$B$35,2,FALSE),"UNMAPPED"))</f>
        <v>Expense</v>
      </c>
      <c r="J17" s="4" t="s">
        <v>134</v>
      </c>
      <c r="K17" s="5" t="s">
        <v>135</v>
      </c>
      <c r="L17" s="6">
        <v>46356</v>
      </c>
      <c r="M17" t="str">
        <f>IF(COUNTA(A17:H17,J17:L17)=0,"",IF(OR(A17="",COUNTIF($A$6:$A$205,A17)&lt;&gt;1,COUNTIF('Example Sources'!$A$6:$A$205,A17)&lt;&gt;1,COUNTIFS('Example Sources'!$A$6:$A$205,A17,'Example Sources'!$B$6:$B$205,B17,'Example Sources'!$C$6:$C$205,C17,'Example Sources'!$D$6:$D$205,D17,'Example Sources'!$E$6:$E$205,E17,'Example Sources'!$F$6:$F$205,F17,'Example Sources'!$G$6:$G$205,G17)&lt;&gt;1,NOT(ISNUMBER(B17)),C17="",D17="",G17="",COUNT(E17:F17)&lt;&gt;COUNTA(E17:F17),E17&lt;0,F17&lt;0,AND(E17&gt;0,F17&gt;0),SUM(E17:F17)=0,COUNTIF(Categories!$A$6:$A$35,H17)&lt;&gt;1,AND(I17&lt;&gt;"Income",I17&lt;&gt;"Expense",I17&lt;&gt;"Transfer",I17&lt;&gt;"Other"),AND(I17="Transfer",J17=""),AND(K17&lt;&gt;"Cleared",K17&lt;&gt;"Pending"),AND(K17="Cleared",OR(NOT(ISNUMBER(L17)),L17&lt;B17)),AND(K17="Pending",L17&lt;&gt;"")),"REVIEW INPUT","OK"))</f>
        <v>OK</v>
      </c>
    </row>
    <row r="18" spans="1:13" x14ac:dyDescent="0.25">
      <c r="A18" s="4"/>
      <c r="B18" s="6"/>
      <c r="C18" s="4"/>
      <c r="D18" s="4"/>
      <c r="E18" s="7"/>
      <c r="F18" s="7"/>
      <c r="G18" s="4"/>
      <c r="H18" s="5"/>
      <c r="I18" t="str">
        <f>IF(H18="","",IFERROR(VLOOKUP(H18,Categories!$A$6:$B$35,2,FALSE),"UNMAPPED"))</f>
        <v/>
      </c>
      <c r="J18" s="4"/>
      <c r="K18" s="5"/>
      <c r="L18" s="6"/>
      <c r="M18" t="str">
        <f>IF(COUNTA(A18:H18,J18:L18)=0,"",IF(OR(A18="",COUNTIF($A$6:$A$205,A18)&lt;&gt;1,COUNTIF('Example Sources'!$A$6:$A$205,A18)&lt;&gt;1,COUNTIFS('Example Sources'!$A$6:$A$205,A18,'Example Sources'!$B$6:$B$205,B18,'Example Sources'!$C$6:$C$205,C18,'Example Sources'!$D$6:$D$205,D18,'Example Sources'!$E$6:$E$205,E18,'Example Sources'!$F$6:$F$205,F18,'Example Sources'!$G$6:$G$205,G18)&lt;&gt;1,NOT(ISNUMBER(B18)),C18="",D18="",G18="",COUNT(E18:F18)&lt;&gt;COUNTA(E18:F18),E18&lt;0,F18&lt;0,AND(E18&gt;0,F18&gt;0),SUM(E18:F18)=0,COUNTIF(Categories!$A$6:$A$35,H18)&lt;&gt;1,AND(I18&lt;&gt;"Income",I18&lt;&gt;"Expense",I18&lt;&gt;"Transfer",I18&lt;&gt;"Other"),AND(I18="Transfer",J18=""),AND(K18&lt;&gt;"Cleared",K18&lt;&gt;"Pending"),AND(K18="Cleared",OR(NOT(ISNUMBER(L18)),L18&lt;B18)),AND(K18="Pending",L18&lt;&gt;"")),"REVIEW INPUT","OK"))</f>
        <v/>
      </c>
    </row>
    <row r="19" spans="1:13" x14ac:dyDescent="0.25">
      <c r="A19" s="4"/>
      <c r="B19" s="6"/>
      <c r="C19" s="4"/>
      <c r="D19" s="4"/>
      <c r="E19" s="7"/>
      <c r="F19" s="7"/>
      <c r="G19" s="4"/>
      <c r="H19" s="5"/>
      <c r="I19" t="str">
        <f>IF(H19="","",IFERROR(VLOOKUP(H19,Categories!$A$6:$B$35,2,FALSE),"UNMAPPED"))</f>
        <v/>
      </c>
      <c r="J19" s="4"/>
      <c r="K19" s="5"/>
      <c r="L19" s="6"/>
      <c r="M19" t="str">
        <f>IF(COUNTA(A19:H19,J19:L19)=0,"",IF(OR(A19="",COUNTIF($A$6:$A$205,A19)&lt;&gt;1,COUNTIF('Example Sources'!$A$6:$A$205,A19)&lt;&gt;1,COUNTIFS('Example Sources'!$A$6:$A$205,A19,'Example Sources'!$B$6:$B$205,B19,'Example Sources'!$C$6:$C$205,C19,'Example Sources'!$D$6:$D$205,D19,'Example Sources'!$E$6:$E$205,E19,'Example Sources'!$F$6:$F$205,F19,'Example Sources'!$G$6:$G$205,G19)&lt;&gt;1,NOT(ISNUMBER(B19)),C19="",D19="",G19="",COUNT(E19:F19)&lt;&gt;COUNTA(E19:F19),E19&lt;0,F19&lt;0,AND(E19&gt;0,F19&gt;0),SUM(E19:F19)=0,COUNTIF(Categories!$A$6:$A$35,H19)&lt;&gt;1,AND(I19&lt;&gt;"Income",I19&lt;&gt;"Expense",I19&lt;&gt;"Transfer",I19&lt;&gt;"Other"),AND(I19="Transfer",J19=""),AND(K19&lt;&gt;"Cleared",K19&lt;&gt;"Pending"),AND(K19="Cleared",OR(NOT(ISNUMBER(L19)),L19&lt;B19)),AND(K19="Pending",L19&lt;&gt;"")),"REVIEW INPUT","OK"))</f>
        <v/>
      </c>
    </row>
    <row r="20" spans="1:13" x14ac:dyDescent="0.25">
      <c r="A20" s="4"/>
      <c r="B20" s="6"/>
      <c r="C20" s="4"/>
      <c r="D20" s="4"/>
      <c r="E20" s="7"/>
      <c r="F20" s="7"/>
      <c r="G20" s="4"/>
      <c r="H20" s="5"/>
      <c r="I20" t="str">
        <f>IF(H20="","",IFERROR(VLOOKUP(H20,Categories!$A$6:$B$35,2,FALSE),"UNMAPPED"))</f>
        <v/>
      </c>
      <c r="J20" s="4"/>
      <c r="K20" s="5"/>
      <c r="L20" s="6"/>
      <c r="M20" t="str">
        <f>IF(COUNTA(A20:H20,J20:L20)=0,"",IF(OR(A20="",COUNTIF($A$6:$A$205,A20)&lt;&gt;1,COUNTIF('Example Sources'!$A$6:$A$205,A20)&lt;&gt;1,COUNTIFS('Example Sources'!$A$6:$A$205,A20,'Example Sources'!$B$6:$B$205,B20,'Example Sources'!$C$6:$C$205,C20,'Example Sources'!$D$6:$D$205,D20,'Example Sources'!$E$6:$E$205,E20,'Example Sources'!$F$6:$F$205,F20,'Example Sources'!$G$6:$G$205,G20)&lt;&gt;1,NOT(ISNUMBER(B20)),C20="",D20="",G20="",COUNT(E20:F20)&lt;&gt;COUNTA(E20:F20),E20&lt;0,F20&lt;0,AND(E20&gt;0,F20&gt;0),SUM(E20:F20)=0,COUNTIF(Categories!$A$6:$A$35,H20)&lt;&gt;1,AND(I20&lt;&gt;"Income",I20&lt;&gt;"Expense",I20&lt;&gt;"Transfer",I20&lt;&gt;"Other"),AND(I20="Transfer",J20=""),AND(K20&lt;&gt;"Cleared",K20&lt;&gt;"Pending"),AND(K20="Cleared",OR(NOT(ISNUMBER(L20)),L20&lt;B20)),AND(K20="Pending",L20&lt;&gt;"")),"REVIEW INPUT","OK"))</f>
        <v/>
      </c>
    </row>
    <row r="21" spans="1:13" x14ac:dyDescent="0.25">
      <c r="A21" s="4"/>
      <c r="B21" s="6"/>
      <c r="C21" s="4"/>
      <c r="D21" s="4"/>
      <c r="E21" s="7"/>
      <c r="F21" s="7"/>
      <c r="G21" s="4"/>
      <c r="H21" s="5"/>
      <c r="I21" t="str">
        <f>IF(H21="","",IFERROR(VLOOKUP(H21,Categories!$A$6:$B$35,2,FALSE),"UNMAPPED"))</f>
        <v/>
      </c>
      <c r="J21" s="4"/>
      <c r="K21" s="5"/>
      <c r="L21" s="6"/>
      <c r="M21" t="str">
        <f>IF(COUNTA(A21:H21,J21:L21)=0,"",IF(OR(A21="",COUNTIF($A$6:$A$205,A21)&lt;&gt;1,COUNTIF('Example Sources'!$A$6:$A$205,A21)&lt;&gt;1,COUNTIFS('Example Sources'!$A$6:$A$205,A21,'Example Sources'!$B$6:$B$205,B21,'Example Sources'!$C$6:$C$205,C21,'Example Sources'!$D$6:$D$205,D21,'Example Sources'!$E$6:$E$205,E21,'Example Sources'!$F$6:$F$205,F21,'Example Sources'!$G$6:$G$205,G21)&lt;&gt;1,NOT(ISNUMBER(B21)),C21="",D21="",G21="",COUNT(E21:F21)&lt;&gt;COUNTA(E21:F21),E21&lt;0,F21&lt;0,AND(E21&gt;0,F21&gt;0),SUM(E21:F21)=0,COUNTIF(Categories!$A$6:$A$35,H21)&lt;&gt;1,AND(I21&lt;&gt;"Income",I21&lt;&gt;"Expense",I21&lt;&gt;"Transfer",I21&lt;&gt;"Other"),AND(I21="Transfer",J21=""),AND(K21&lt;&gt;"Cleared",K21&lt;&gt;"Pending"),AND(K21="Cleared",OR(NOT(ISNUMBER(L21)),L21&lt;B21)),AND(K21="Pending",L21&lt;&gt;"")),"REVIEW INPUT","OK"))</f>
        <v/>
      </c>
    </row>
    <row r="22" spans="1:13" x14ac:dyDescent="0.25">
      <c r="A22" s="4"/>
      <c r="B22" s="6"/>
      <c r="C22" s="4"/>
      <c r="D22" s="4"/>
      <c r="E22" s="7"/>
      <c r="F22" s="7"/>
      <c r="G22" s="4"/>
      <c r="H22" s="5"/>
      <c r="I22" t="str">
        <f>IF(H22="","",IFERROR(VLOOKUP(H22,Categories!$A$6:$B$35,2,FALSE),"UNMAPPED"))</f>
        <v/>
      </c>
      <c r="J22" s="4"/>
      <c r="K22" s="5"/>
      <c r="L22" s="6"/>
      <c r="M22" t="str">
        <f>IF(COUNTA(A22:H22,J22:L22)=0,"",IF(OR(A22="",COUNTIF($A$6:$A$205,A22)&lt;&gt;1,COUNTIF('Example Sources'!$A$6:$A$205,A22)&lt;&gt;1,COUNTIFS('Example Sources'!$A$6:$A$205,A22,'Example Sources'!$B$6:$B$205,B22,'Example Sources'!$C$6:$C$205,C22,'Example Sources'!$D$6:$D$205,D22,'Example Sources'!$E$6:$E$205,E22,'Example Sources'!$F$6:$F$205,F22,'Example Sources'!$G$6:$G$205,G22)&lt;&gt;1,NOT(ISNUMBER(B22)),C22="",D22="",G22="",COUNT(E22:F22)&lt;&gt;COUNTA(E22:F22),E22&lt;0,F22&lt;0,AND(E22&gt;0,F22&gt;0),SUM(E22:F22)=0,COUNTIF(Categories!$A$6:$A$35,H22)&lt;&gt;1,AND(I22&lt;&gt;"Income",I22&lt;&gt;"Expense",I22&lt;&gt;"Transfer",I22&lt;&gt;"Other"),AND(I22="Transfer",J22=""),AND(K22&lt;&gt;"Cleared",K22&lt;&gt;"Pending"),AND(K22="Cleared",OR(NOT(ISNUMBER(L22)),L22&lt;B22)),AND(K22="Pending",L22&lt;&gt;"")),"REVIEW INPUT","OK"))</f>
        <v/>
      </c>
    </row>
    <row r="23" spans="1:13" x14ac:dyDescent="0.25">
      <c r="A23" s="4"/>
      <c r="B23" s="6"/>
      <c r="C23" s="4"/>
      <c r="D23" s="4"/>
      <c r="E23" s="7"/>
      <c r="F23" s="7"/>
      <c r="G23" s="4"/>
      <c r="H23" s="5"/>
      <c r="I23" t="str">
        <f>IF(H23="","",IFERROR(VLOOKUP(H23,Categories!$A$6:$B$35,2,FALSE),"UNMAPPED"))</f>
        <v/>
      </c>
      <c r="J23" s="4"/>
      <c r="K23" s="5"/>
      <c r="L23" s="6"/>
      <c r="M23" t="str">
        <f>IF(COUNTA(A23:H23,J23:L23)=0,"",IF(OR(A23="",COUNTIF($A$6:$A$205,A23)&lt;&gt;1,COUNTIF('Example Sources'!$A$6:$A$205,A23)&lt;&gt;1,COUNTIFS('Example Sources'!$A$6:$A$205,A23,'Example Sources'!$B$6:$B$205,B23,'Example Sources'!$C$6:$C$205,C23,'Example Sources'!$D$6:$D$205,D23,'Example Sources'!$E$6:$E$205,E23,'Example Sources'!$F$6:$F$205,F23,'Example Sources'!$G$6:$G$205,G23)&lt;&gt;1,NOT(ISNUMBER(B23)),C23="",D23="",G23="",COUNT(E23:F23)&lt;&gt;COUNTA(E23:F23),E23&lt;0,F23&lt;0,AND(E23&gt;0,F23&gt;0),SUM(E23:F23)=0,COUNTIF(Categories!$A$6:$A$35,H23)&lt;&gt;1,AND(I23&lt;&gt;"Income",I23&lt;&gt;"Expense",I23&lt;&gt;"Transfer",I23&lt;&gt;"Other"),AND(I23="Transfer",J23=""),AND(K23&lt;&gt;"Cleared",K23&lt;&gt;"Pending"),AND(K23="Cleared",OR(NOT(ISNUMBER(L23)),L23&lt;B23)),AND(K23="Pending",L23&lt;&gt;"")),"REVIEW INPUT","OK"))</f>
        <v/>
      </c>
    </row>
    <row r="24" spans="1:13" x14ac:dyDescent="0.25">
      <c r="A24" s="4"/>
      <c r="B24" s="6"/>
      <c r="C24" s="4"/>
      <c r="D24" s="4"/>
      <c r="E24" s="7"/>
      <c r="F24" s="7"/>
      <c r="G24" s="4"/>
      <c r="H24" s="5"/>
      <c r="I24" t="str">
        <f>IF(H24="","",IFERROR(VLOOKUP(H24,Categories!$A$6:$B$35,2,FALSE),"UNMAPPED"))</f>
        <v/>
      </c>
      <c r="J24" s="4"/>
      <c r="K24" s="5"/>
      <c r="L24" s="6"/>
      <c r="M24" t="str">
        <f>IF(COUNTA(A24:H24,J24:L24)=0,"",IF(OR(A24="",COUNTIF($A$6:$A$205,A24)&lt;&gt;1,COUNTIF('Example Sources'!$A$6:$A$205,A24)&lt;&gt;1,COUNTIFS('Example Sources'!$A$6:$A$205,A24,'Example Sources'!$B$6:$B$205,B24,'Example Sources'!$C$6:$C$205,C24,'Example Sources'!$D$6:$D$205,D24,'Example Sources'!$E$6:$E$205,E24,'Example Sources'!$F$6:$F$205,F24,'Example Sources'!$G$6:$G$205,G24)&lt;&gt;1,NOT(ISNUMBER(B24)),C24="",D24="",G24="",COUNT(E24:F24)&lt;&gt;COUNTA(E24:F24),E24&lt;0,F24&lt;0,AND(E24&gt;0,F24&gt;0),SUM(E24:F24)=0,COUNTIF(Categories!$A$6:$A$35,H24)&lt;&gt;1,AND(I24&lt;&gt;"Income",I24&lt;&gt;"Expense",I24&lt;&gt;"Transfer",I24&lt;&gt;"Other"),AND(I24="Transfer",J24=""),AND(K24&lt;&gt;"Cleared",K24&lt;&gt;"Pending"),AND(K24="Cleared",OR(NOT(ISNUMBER(L24)),L24&lt;B24)),AND(K24="Pending",L24&lt;&gt;"")),"REVIEW INPUT","OK"))</f>
        <v/>
      </c>
    </row>
    <row r="25" spans="1:13" x14ac:dyDescent="0.25">
      <c r="A25" s="4"/>
      <c r="B25" s="6"/>
      <c r="C25" s="4"/>
      <c r="D25" s="4"/>
      <c r="E25" s="7"/>
      <c r="F25" s="7"/>
      <c r="G25" s="4"/>
      <c r="H25" s="5"/>
      <c r="I25" t="str">
        <f>IF(H25="","",IFERROR(VLOOKUP(H25,Categories!$A$6:$B$35,2,FALSE),"UNMAPPED"))</f>
        <v/>
      </c>
      <c r="J25" s="4"/>
      <c r="K25" s="5"/>
      <c r="L25" s="6"/>
      <c r="M25" t="str">
        <f>IF(COUNTA(A25:H25,J25:L25)=0,"",IF(OR(A25="",COUNTIF($A$6:$A$205,A25)&lt;&gt;1,COUNTIF('Example Sources'!$A$6:$A$205,A25)&lt;&gt;1,COUNTIFS('Example Sources'!$A$6:$A$205,A25,'Example Sources'!$B$6:$B$205,B25,'Example Sources'!$C$6:$C$205,C25,'Example Sources'!$D$6:$D$205,D25,'Example Sources'!$E$6:$E$205,E25,'Example Sources'!$F$6:$F$205,F25,'Example Sources'!$G$6:$G$205,G25)&lt;&gt;1,NOT(ISNUMBER(B25)),C25="",D25="",G25="",COUNT(E25:F25)&lt;&gt;COUNTA(E25:F25),E25&lt;0,F25&lt;0,AND(E25&gt;0,F25&gt;0),SUM(E25:F25)=0,COUNTIF(Categories!$A$6:$A$35,H25)&lt;&gt;1,AND(I25&lt;&gt;"Income",I25&lt;&gt;"Expense",I25&lt;&gt;"Transfer",I25&lt;&gt;"Other"),AND(I25="Transfer",J25=""),AND(K25&lt;&gt;"Cleared",K25&lt;&gt;"Pending"),AND(K25="Cleared",OR(NOT(ISNUMBER(L25)),L25&lt;B25)),AND(K25="Pending",L25&lt;&gt;"")),"REVIEW INPUT","OK"))</f>
        <v/>
      </c>
    </row>
    <row r="26" spans="1:13" x14ac:dyDescent="0.25">
      <c r="A26" s="4"/>
      <c r="B26" s="6"/>
      <c r="C26" s="4"/>
      <c r="D26" s="4"/>
      <c r="E26" s="7"/>
      <c r="F26" s="7"/>
      <c r="G26" s="4"/>
      <c r="H26" s="5"/>
      <c r="I26" t="str">
        <f>IF(H26="","",IFERROR(VLOOKUP(H26,Categories!$A$6:$B$35,2,FALSE),"UNMAPPED"))</f>
        <v/>
      </c>
      <c r="J26" s="4"/>
      <c r="K26" s="5"/>
      <c r="L26" s="6"/>
      <c r="M26" t="str">
        <f>IF(COUNTA(A26:H26,J26:L26)=0,"",IF(OR(A26="",COUNTIF($A$6:$A$205,A26)&lt;&gt;1,COUNTIF('Example Sources'!$A$6:$A$205,A26)&lt;&gt;1,COUNTIFS('Example Sources'!$A$6:$A$205,A26,'Example Sources'!$B$6:$B$205,B26,'Example Sources'!$C$6:$C$205,C26,'Example Sources'!$D$6:$D$205,D26,'Example Sources'!$E$6:$E$205,E26,'Example Sources'!$F$6:$F$205,F26,'Example Sources'!$G$6:$G$205,G26)&lt;&gt;1,NOT(ISNUMBER(B26)),C26="",D26="",G26="",COUNT(E26:F26)&lt;&gt;COUNTA(E26:F26),E26&lt;0,F26&lt;0,AND(E26&gt;0,F26&gt;0),SUM(E26:F26)=0,COUNTIF(Categories!$A$6:$A$35,H26)&lt;&gt;1,AND(I26&lt;&gt;"Income",I26&lt;&gt;"Expense",I26&lt;&gt;"Transfer",I26&lt;&gt;"Other"),AND(I26="Transfer",J26=""),AND(K26&lt;&gt;"Cleared",K26&lt;&gt;"Pending"),AND(K26="Cleared",OR(NOT(ISNUMBER(L26)),L26&lt;B26)),AND(K26="Pending",L26&lt;&gt;"")),"REVIEW INPUT","OK"))</f>
        <v/>
      </c>
    </row>
    <row r="27" spans="1:13" x14ac:dyDescent="0.25">
      <c r="A27" s="4"/>
      <c r="B27" s="6"/>
      <c r="C27" s="4"/>
      <c r="D27" s="4"/>
      <c r="E27" s="7"/>
      <c r="F27" s="7"/>
      <c r="G27" s="4"/>
      <c r="H27" s="5"/>
      <c r="I27" t="str">
        <f>IF(H27="","",IFERROR(VLOOKUP(H27,Categories!$A$6:$B$35,2,FALSE),"UNMAPPED"))</f>
        <v/>
      </c>
      <c r="J27" s="4"/>
      <c r="K27" s="5"/>
      <c r="L27" s="6"/>
      <c r="M27" t="str">
        <f>IF(COUNTA(A27:H27,J27:L27)=0,"",IF(OR(A27="",COUNTIF($A$6:$A$205,A27)&lt;&gt;1,COUNTIF('Example Sources'!$A$6:$A$205,A27)&lt;&gt;1,COUNTIFS('Example Sources'!$A$6:$A$205,A27,'Example Sources'!$B$6:$B$205,B27,'Example Sources'!$C$6:$C$205,C27,'Example Sources'!$D$6:$D$205,D27,'Example Sources'!$E$6:$E$205,E27,'Example Sources'!$F$6:$F$205,F27,'Example Sources'!$G$6:$G$205,G27)&lt;&gt;1,NOT(ISNUMBER(B27)),C27="",D27="",G27="",COUNT(E27:F27)&lt;&gt;COUNTA(E27:F27),E27&lt;0,F27&lt;0,AND(E27&gt;0,F27&gt;0),SUM(E27:F27)=0,COUNTIF(Categories!$A$6:$A$35,H27)&lt;&gt;1,AND(I27&lt;&gt;"Income",I27&lt;&gt;"Expense",I27&lt;&gt;"Transfer",I27&lt;&gt;"Other"),AND(I27="Transfer",J27=""),AND(K27&lt;&gt;"Cleared",K27&lt;&gt;"Pending"),AND(K27="Cleared",OR(NOT(ISNUMBER(L27)),L27&lt;B27)),AND(K27="Pending",L27&lt;&gt;"")),"REVIEW INPUT","OK"))</f>
        <v/>
      </c>
    </row>
    <row r="28" spans="1:13" x14ac:dyDescent="0.25">
      <c r="A28" s="4"/>
      <c r="B28" s="6"/>
      <c r="C28" s="4"/>
      <c r="D28" s="4"/>
      <c r="E28" s="7"/>
      <c r="F28" s="7"/>
      <c r="G28" s="4"/>
      <c r="H28" s="5"/>
      <c r="I28" t="str">
        <f>IF(H28="","",IFERROR(VLOOKUP(H28,Categories!$A$6:$B$35,2,FALSE),"UNMAPPED"))</f>
        <v/>
      </c>
      <c r="J28" s="4"/>
      <c r="K28" s="5"/>
      <c r="L28" s="6"/>
      <c r="M28" t="str">
        <f>IF(COUNTA(A28:H28,J28:L28)=0,"",IF(OR(A28="",COUNTIF($A$6:$A$205,A28)&lt;&gt;1,COUNTIF('Example Sources'!$A$6:$A$205,A28)&lt;&gt;1,COUNTIFS('Example Sources'!$A$6:$A$205,A28,'Example Sources'!$B$6:$B$205,B28,'Example Sources'!$C$6:$C$205,C28,'Example Sources'!$D$6:$D$205,D28,'Example Sources'!$E$6:$E$205,E28,'Example Sources'!$F$6:$F$205,F28,'Example Sources'!$G$6:$G$205,G28)&lt;&gt;1,NOT(ISNUMBER(B28)),C28="",D28="",G28="",COUNT(E28:F28)&lt;&gt;COUNTA(E28:F28),E28&lt;0,F28&lt;0,AND(E28&gt;0,F28&gt;0),SUM(E28:F28)=0,COUNTIF(Categories!$A$6:$A$35,H28)&lt;&gt;1,AND(I28&lt;&gt;"Income",I28&lt;&gt;"Expense",I28&lt;&gt;"Transfer",I28&lt;&gt;"Other"),AND(I28="Transfer",J28=""),AND(K28&lt;&gt;"Cleared",K28&lt;&gt;"Pending"),AND(K28="Cleared",OR(NOT(ISNUMBER(L28)),L28&lt;B28)),AND(K28="Pending",L28&lt;&gt;"")),"REVIEW INPUT","OK"))</f>
        <v/>
      </c>
    </row>
    <row r="29" spans="1:13" x14ac:dyDescent="0.25">
      <c r="A29" s="4"/>
      <c r="B29" s="6"/>
      <c r="C29" s="4"/>
      <c r="D29" s="4"/>
      <c r="E29" s="7"/>
      <c r="F29" s="7"/>
      <c r="G29" s="4"/>
      <c r="H29" s="5"/>
      <c r="I29" t="str">
        <f>IF(H29="","",IFERROR(VLOOKUP(H29,Categories!$A$6:$B$35,2,FALSE),"UNMAPPED"))</f>
        <v/>
      </c>
      <c r="J29" s="4"/>
      <c r="K29" s="5"/>
      <c r="L29" s="6"/>
      <c r="M29" t="str">
        <f>IF(COUNTA(A29:H29,J29:L29)=0,"",IF(OR(A29="",COUNTIF($A$6:$A$205,A29)&lt;&gt;1,COUNTIF('Example Sources'!$A$6:$A$205,A29)&lt;&gt;1,COUNTIFS('Example Sources'!$A$6:$A$205,A29,'Example Sources'!$B$6:$B$205,B29,'Example Sources'!$C$6:$C$205,C29,'Example Sources'!$D$6:$D$205,D29,'Example Sources'!$E$6:$E$205,E29,'Example Sources'!$F$6:$F$205,F29,'Example Sources'!$G$6:$G$205,G29)&lt;&gt;1,NOT(ISNUMBER(B29)),C29="",D29="",G29="",COUNT(E29:F29)&lt;&gt;COUNTA(E29:F29),E29&lt;0,F29&lt;0,AND(E29&gt;0,F29&gt;0),SUM(E29:F29)=0,COUNTIF(Categories!$A$6:$A$35,H29)&lt;&gt;1,AND(I29&lt;&gt;"Income",I29&lt;&gt;"Expense",I29&lt;&gt;"Transfer",I29&lt;&gt;"Other"),AND(I29="Transfer",J29=""),AND(K29&lt;&gt;"Cleared",K29&lt;&gt;"Pending"),AND(K29="Cleared",OR(NOT(ISNUMBER(L29)),L29&lt;B29)),AND(K29="Pending",L29&lt;&gt;"")),"REVIEW INPUT","OK"))</f>
        <v/>
      </c>
    </row>
    <row r="30" spans="1:13" x14ac:dyDescent="0.25">
      <c r="A30" s="4"/>
      <c r="B30" s="6"/>
      <c r="C30" s="4"/>
      <c r="D30" s="4"/>
      <c r="E30" s="7"/>
      <c r="F30" s="7"/>
      <c r="G30" s="4"/>
      <c r="H30" s="5"/>
      <c r="I30" t="str">
        <f>IF(H30="","",IFERROR(VLOOKUP(H30,Categories!$A$6:$B$35,2,FALSE),"UNMAPPED"))</f>
        <v/>
      </c>
      <c r="J30" s="4"/>
      <c r="K30" s="5"/>
      <c r="L30" s="6"/>
      <c r="M30" t="str">
        <f>IF(COUNTA(A30:H30,J30:L30)=0,"",IF(OR(A30="",COUNTIF($A$6:$A$205,A30)&lt;&gt;1,COUNTIF('Example Sources'!$A$6:$A$205,A30)&lt;&gt;1,COUNTIFS('Example Sources'!$A$6:$A$205,A30,'Example Sources'!$B$6:$B$205,B30,'Example Sources'!$C$6:$C$205,C30,'Example Sources'!$D$6:$D$205,D30,'Example Sources'!$E$6:$E$205,E30,'Example Sources'!$F$6:$F$205,F30,'Example Sources'!$G$6:$G$205,G30)&lt;&gt;1,NOT(ISNUMBER(B30)),C30="",D30="",G30="",COUNT(E30:F30)&lt;&gt;COUNTA(E30:F30),E30&lt;0,F30&lt;0,AND(E30&gt;0,F30&gt;0),SUM(E30:F30)=0,COUNTIF(Categories!$A$6:$A$35,H30)&lt;&gt;1,AND(I30&lt;&gt;"Income",I30&lt;&gt;"Expense",I30&lt;&gt;"Transfer",I30&lt;&gt;"Other"),AND(I30="Transfer",J30=""),AND(K30&lt;&gt;"Cleared",K30&lt;&gt;"Pending"),AND(K30="Cleared",OR(NOT(ISNUMBER(L30)),L30&lt;B30)),AND(K30="Pending",L30&lt;&gt;"")),"REVIEW INPUT","OK"))</f>
        <v/>
      </c>
    </row>
    <row r="31" spans="1:13" x14ac:dyDescent="0.25">
      <c r="A31" s="4"/>
      <c r="B31" s="6"/>
      <c r="C31" s="4"/>
      <c r="D31" s="4"/>
      <c r="E31" s="7"/>
      <c r="F31" s="7"/>
      <c r="G31" s="4"/>
      <c r="H31" s="5"/>
      <c r="I31" t="str">
        <f>IF(H31="","",IFERROR(VLOOKUP(H31,Categories!$A$6:$B$35,2,FALSE),"UNMAPPED"))</f>
        <v/>
      </c>
      <c r="J31" s="4"/>
      <c r="K31" s="5"/>
      <c r="L31" s="6"/>
      <c r="M31" t="str">
        <f>IF(COUNTA(A31:H31,J31:L31)=0,"",IF(OR(A31="",COUNTIF($A$6:$A$205,A31)&lt;&gt;1,COUNTIF('Example Sources'!$A$6:$A$205,A31)&lt;&gt;1,COUNTIFS('Example Sources'!$A$6:$A$205,A31,'Example Sources'!$B$6:$B$205,B31,'Example Sources'!$C$6:$C$205,C31,'Example Sources'!$D$6:$D$205,D31,'Example Sources'!$E$6:$E$205,E31,'Example Sources'!$F$6:$F$205,F31,'Example Sources'!$G$6:$G$205,G31)&lt;&gt;1,NOT(ISNUMBER(B31)),C31="",D31="",G31="",COUNT(E31:F31)&lt;&gt;COUNTA(E31:F31),E31&lt;0,F31&lt;0,AND(E31&gt;0,F31&gt;0),SUM(E31:F31)=0,COUNTIF(Categories!$A$6:$A$35,H31)&lt;&gt;1,AND(I31&lt;&gt;"Income",I31&lt;&gt;"Expense",I31&lt;&gt;"Transfer",I31&lt;&gt;"Other"),AND(I31="Transfer",J31=""),AND(K31&lt;&gt;"Cleared",K31&lt;&gt;"Pending"),AND(K31="Cleared",OR(NOT(ISNUMBER(L31)),L31&lt;B31)),AND(K31="Pending",L31&lt;&gt;"")),"REVIEW INPUT","OK"))</f>
        <v/>
      </c>
    </row>
    <row r="32" spans="1:13" x14ac:dyDescent="0.25">
      <c r="A32" s="4"/>
      <c r="B32" s="6"/>
      <c r="C32" s="4"/>
      <c r="D32" s="4"/>
      <c r="E32" s="7"/>
      <c r="F32" s="7"/>
      <c r="G32" s="4"/>
      <c r="H32" s="5"/>
      <c r="I32" t="str">
        <f>IF(H32="","",IFERROR(VLOOKUP(H32,Categories!$A$6:$B$35,2,FALSE),"UNMAPPED"))</f>
        <v/>
      </c>
      <c r="J32" s="4"/>
      <c r="K32" s="5"/>
      <c r="L32" s="6"/>
      <c r="M32" t="str">
        <f>IF(COUNTA(A32:H32,J32:L32)=0,"",IF(OR(A32="",COUNTIF($A$6:$A$205,A32)&lt;&gt;1,COUNTIF('Example Sources'!$A$6:$A$205,A32)&lt;&gt;1,COUNTIFS('Example Sources'!$A$6:$A$205,A32,'Example Sources'!$B$6:$B$205,B32,'Example Sources'!$C$6:$C$205,C32,'Example Sources'!$D$6:$D$205,D32,'Example Sources'!$E$6:$E$205,E32,'Example Sources'!$F$6:$F$205,F32,'Example Sources'!$G$6:$G$205,G32)&lt;&gt;1,NOT(ISNUMBER(B32)),C32="",D32="",G32="",COUNT(E32:F32)&lt;&gt;COUNTA(E32:F32),E32&lt;0,F32&lt;0,AND(E32&gt;0,F32&gt;0),SUM(E32:F32)=0,COUNTIF(Categories!$A$6:$A$35,H32)&lt;&gt;1,AND(I32&lt;&gt;"Income",I32&lt;&gt;"Expense",I32&lt;&gt;"Transfer",I32&lt;&gt;"Other"),AND(I32="Transfer",J32=""),AND(K32&lt;&gt;"Cleared",K32&lt;&gt;"Pending"),AND(K32="Cleared",OR(NOT(ISNUMBER(L32)),L32&lt;B32)),AND(K32="Pending",L32&lt;&gt;"")),"REVIEW INPUT","OK"))</f>
        <v/>
      </c>
    </row>
    <row r="33" spans="1:13" x14ac:dyDescent="0.25">
      <c r="A33" s="4"/>
      <c r="B33" s="6"/>
      <c r="C33" s="4"/>
      <c r="D33" s="4"/>
      <c r="E33" s="7"/>
      <c r="F33" s="7"/>
      <c r="G33" s="4"/>
      <c r="H33" s="5"/>
      <c r="I33" t="str">
        <f>IF(H33="","",IFERROR(VLOOKUP(H33,Categories!$A$6:$B$35,2,FALSE),"UNMAPPED"))</f>
        <v/>
      </c>
      <c r="J33" s="4"/>
      <c r="K33" s="5"/>
      <c r="L33" s="6"/>
      <c r="M33" t="str">
        <f>IF(COUNTA(A33:H33,J33:L33)=0,"",IF(OR(A33="",COUNTIF($A$6:$A$205,A33)&lt;&gt;1,COUNTIF('Example Sources'!$A$6:$A$205,A33)&lt;&gt;1,COUNTIFS('Example Sources'!$A$6:$A$205,A33,'Example Sources'!$B$6:$B$205,B33,'Example Sources'!$C$6:$C$205,C33,'Example Sources'!$D$6:$D$205,D33,'Example Sources'!$E$6:$E$205,E33,'Example Sources'!$F$6:$F$205,F33,'Example Sources'!$G$6:$G$205,G33)&lt;&gt;1,NOT(ISNUMBER(B33)),C33="",D33="",G33="",COUNT(E33:F33)&lt;&gt;COUNTA(E33:F33),E33&lt;0,F33&lt;0,AND(E33&gt;0,F33&gt;0),SUM(E33:F33)=0,COUNTIF(Categories!$A$6:$A$35,H33)&lt;&gt;1,AND(I33&lt;&gt;"Income",I33&lt;&gt;"Expense",I33&lt;&gt;"Transfer",I33&lt;&gt;"Other"),AND(I33="Transfer",J33=""),AND(K33&lt;&gt;"Cleared",K33&lt;&gt;"Pending"),AND(K33="Cleared",OR(NOT(ISNUMBER(L33)),L33&lt;B33)),AND(K33="Pending",L33&lt;&gt;"")),"REVIEW INPUT","OK"))</f>
        <v/>
      </c>
    </row>
    <row r="34" spans="1:13" x14ac:dyDescent="0.25">
      <c r="A34" s="4"/>
      <c r="B34" s="6"/>
      <c r="C34" s="4"/>
      <c r="D34" s="4"/>
      <c r="E34" s="7"/>
      <c r="F34" s="7"/>
      <c r="G34" s="4"/>
      <c r="H34" s="5"/>
      <c r="I34" t="str">
        <f>IF(H34="","",IFERROR(VLOOKUP(H34,Categories!$A$6:$B$35,2,FALSE),"UNMAPPED"))</f>
        <v/>
      </c>
      <c r="J34" s="4"/>
      <c r="K34" s="5"/>
      <c r="L34" s="6"/>
      <c r="M34" t="str">
        <f>IF(COUNTA(A34:H34,J34:L34)=0,"",IF(OR(A34="",COUNTIF($A$6:$A$205,A34)&lt;&gt;1,COUNTIF('Example Sources'!$A$6:$A$205,A34)&lt;&gt;1,COUNTIFS('Example Sources'!$A$6:$A$205,A34,'Example Sources'!$B$6:$B$205,B34,'Example Sources'!$C$6:$C$205,C34,'Example Sources'!$D$6:$D$205,D34,'Example Sources'!$E$6:$E$205,E34,'Example Sources'!$F$6:$F$205,F34,'Example Sources'!$G$6:$G$205,G34)&lt;&gt;1,NOT(ISNUMBER(B34)),C34="",D34="",G34="",COUNT(E34:F34)&lt;&gt;COUNTA(E34:F34),E34&lt;0,F34&lt;0,AND(E34&gt;0,F34&gt;0),SUM(E34:F34)=0,COUNTIF(Categories!$A$6:$A$35,H34)&lt;&gt;1,AND(I34&lt;&gt;"Income",I34&lt;&gt;"Expense",I34&lt;&gt;"Transfer",I34&lt;&gt;"Other"),AND(I34="Transfer",J34=""),AND(K34&lt;&gt;"Cleared",K34&lt;&gt;"Pending"),AND(K34="Cleared",OR(NOT(ISNUMBER(L34)),L34&lt;B34)),AND(K34="Pending",L34&lt;&gt;"")),"REVIEW INPUT","OK"))</f>
        <v/>
      </c>
    </row>
    <row r="35" spans="1:13" x14ac:dyDescent="0.25">
      <c r="A35" s="4"/>
      <c r="B35" s="6"/>
      <c r="C35" s="4"/>
      <c r="D35" s="4"/>
      <c r="E35" s="7"/>
      <c r="F35" s="7"/>
      <c r="G35" s="4"/>
      <c r="H35" s="5"/>
      <c r="I35" t="str">
        <f>IF(H35="","",IFERROR(VLOOKUP(H35,Categories!$A$6:$B$35,2,FALSE),"UNMAPPED"))</f>
        <v/>
      </c>
      <c r="J35" s="4"/>
      <c r="K35" s="5"/>
      <c r="L35" s="6"/>
      <c r="M35" t="str">
        <f>IF(COUNTA(A35:H35,J35:L35)=0,"",IF(OR(A35="",COUNTIF($A$6:$A$205,A35)&lt;&gt;1,COUNTIF('Example Sources'!$A$6:$A$205,A35)&lt;&gt;1,COUNTIFS('Example Sources'!$A$6:$A$205,A35,'Example Sources'!$B$6:$B$205,B35,'Example Sources'!$C$6:$C$205,C35,'Example Sources'!$D$6:$D$205,D35,'Example Sources'!$E$6:$E$205,E35,'Example Sources'!$F$6:$F$205,F35,'Example Sources'!$G$6:$G$205,G35)&lt;&gt;1,NOT(ISNUMBER(B35)),C35="",D35="",G35="",COUNT(E35:F35)&lt;&gt;COUNTA(E35:F35),E35&lt;0,F35&lt;0,AND(E35&gt;0,F35&gt;0),SUM(E35:F35)=0,COUNTIF(Categories!$A$6:$A$35,H35)&lt;&gt;1,AND(I35&lt;&gt;"Income",I35&lt;&gt;"Expense",I35&lt;&gt;"Transfer",I35&lt;&gt;"Other"),AND(I35="Transfer",J35=""),AND(K35&lt;&gt;"Cleared",K35&lt;&gt;"Pending"),AND(K35="Cleared",OR(NOT(ISNUMBER(L35)),L35&lt;B35)),AND(K35="Pending",L35&lt;&gt;"")),"REVIEW INPUT","OK"))</f>
        <v/>
      </c>
    </row>
    <row r="36" spans="1:13" x14ac:dyDescent="0.25">
      <c r="A36" s="4"/>
      <c r="B36" s="6"/>
      <c r="C36" s="4"/>
      <c r="D36" s="4"/>
      <c r="E36" s="7"/>
      <c r="F36" s="7"/>
      <c r="G36" s="4"/>
      <c r="H36" s="5"/>
      <c r="I36" t="str">
        <f>IF(H36="","",IFERROR(VLOOKUP(H36,Categories!$A$6:$B$35,2,FALSE),"UNMAPPED"))</f>
        <v/>
      </c>
      <c r="J36" s="4"/>
      <c r="K36" s="5"/>
      <c r="L36" s="6"/>
      <c r="M36" t="str">
        <f>IF(COUNTA(A36:H36,J36:L36)=0,"",IF(OR(A36="",COUNTIF($A$6:$A$205,A36)&lt;&gt;1,COUNTIF('Example Sources'!$A$6:$A$205,A36)&lt;&gt;1,COUNTIFS('Example Sources'!$A$6:$A$205,A36,'Example Sources'!$B$6:$B$205,B36,'Example Sources'!$C$6:$C$205,C36,'Example Sources'!$D$6:$D$205,D36,'Example Sources'!$E$6:$E$205,E36,'Example Sources'!$F$6:$F$205,F36,'Example Sources'!$G$6:$G$205,G36)&lt;&gt;1,NOT(ISNUMBER(B36)),C36="",D36="",G36="",COUNT(E36:F36)&lt;&gt;COUNTA(E36:F36),E36&lt;0,F36&lt;0,AND(E36&gt;0,F36&gt;0),SUM(E36:F36)=0,COUNTIF(Categories!$A$6:$A$35,H36)&lt;&gt;1,AND(I36&lt;&gt;"Income",I36&lt;&gt;"Expense",I36&lt;&gt;"Transfer",I36&lt;&gt;"Other"),AND(I36="Transfer",J36=""),AND(K36&lt;&gt;"Cleared",K36&lt;&gt;"Pending"),AND(K36="Cleared",OR(NOT(ISNUMBER(L36)),L36&lt;B36)),AND(K36="Pending",L36&lt;&gt;"")),"REVIEW INPUT","OK"))</f>
        <v/>
      </c>
    </row>
    <row r="37" spans="1:13" x14ac:dyDescent="0.25">
      <c r="A37" s="4"/>
      <c r="B37" s="6"/>
      <c r="C37" s="4"/>
      <c r="D37" s="4"/>
      <c r="E37" s="7"/>
      <c r="F37" s="7"/>
      <c r="G37" s="4"/>
      <c r="H37" s="5"/>
      <c r="I37" t="str">
        <f>IF(H37="","",IFERROR(VLOOKUP(H37,Categories!$A$6:$B$35,2,FALSE),"UNMAPPED"))</f>
        <v/>
      </c>
      <c r="J37" s="4"/>
      <c r="K37" s="5"/>
      <c r="L37" s="6"/>
      <c r="M37" t="str">
        <f>IF(COUNTA(A37:H37,J37:L37)=0,"",IF(OR(A37="",COUNTIF($A$6:$A$205,A37)&lt;&gt;1,COUNTIF('Example Sources'!$A$6:$A$205,A37)&lt;&gt;1,COUNTIFS('Example Sources'!$A$6:$A$205,A37,'Example Sources'!$B$6:$B$205,B37,'Example Sources'!$C$6:$C$205,C37,'Example Sources'!$D$6:$D$205,D37,'Example Sources'!$E$6:$E$205,E37,'Example Sources'!$F$6:$F$205,F37,'Example Sources'!$G$6:$G$205,G37)&lt;&gt;1,NOT(ISNUMBER(B37)),C37="",D37="",G37="",COUNT(E37:F37)&lt;&gt;COUNTA(E37:F37),E37&lt;0,F37&lt;0,AND(E37&gt;0,F37&gt;0),SUM(E37:F37)=0,COUNTIF(Categories!$A$6:$A$35,H37)&lt;&gt;1,AND(I37&lt;&gt;"Income",I37&lt;&gt;"Expense",I37&lt;&gt;"Transfer",I37&lt;&gt;"Other"),AND(I37="Transfer",J37=""),AND(K37&lt;&gt;"Cleared",K37&lt;&gt;"Pending"),AND(K37="Cleared",OR(NOT(ISNUMBER(L37)),L37&lt;B37)),AND(K37="Pending",L37&lt;&gt;"")),"REVIEW INPUT","OK"))</f>
        <v/>
      </c>
    </row>
    <row r="38" spans="1:13" x14ac:dyDescent="0.25">
      <c r="A38" s="4"/>
      <c r="B38" s="6"/>
      <c r="C38" s="4"/>
      <c r="D38" s="4"/>
      <c r="E38" s="7"/>
      <c r="F38" s="7"/>
      <c r="G38" s="4"/>
      <c r="H38" s="5"/>
      <c r="I38" t="str">
        <f>IF(H38="","",IFERROR(VLOOKUP(H38,Categories!$A$6:$B$35,2,FALSE),"UNMAPPED"))</f>
        <v/>
      </c>
      <c r="J38" s="4"/>
      <c r="K38" s="5"/>
      <c r="L38" s="6"/>
      <c r="M38" t="str">
        <f>IF(COUNTA(A38:H38,J38:L38)=0,"",IF(OR(A38="",COUNTIF($A$6:$A$205,A38)&lt;&gt;1,COUNTIF('Example Sources'!$A$6:$A$205,A38)&lt;&gt;1,COUNTIFS('Example Sources'!$A$6:$A$205,A38,'Example Sources'!$B$6:$B$205,B38,'Example Sources'!$C$6:$C$205,C38,'Example Sources'!$D$6:$D$205,D38,'Example Sources'!$E$6:$E$205,E38,'Example Sources'!$F$6:$F$205,F38,'Example Sources'!$G$6:$G$205,G38)&lt;&gt;1,NOT(ISNUMBER(B38)),C38="",D38="",G38="",COUNT(E38:F38)&lt;&gt;COUNTA(E38:F38),E38&lt;0,F38&lt;0,AND(E38&gt;0,F38&gt;0),SUM(E38:F38)=0,COUNTIF(Categories!$A$6:$A$35,H38)&lt;&gt;1,AND(I38&lt;&gt;"Income",I38&lt;&gt;"Expense",I38&lt;&gt;"Transfer",I38&lt;&gt;"Other"),AND(I38="Transfer",J38=""),AND(K38&lt;&gt;"Cleared",K38&lt;&gt;"Pending"),AND(K38="Cleared",OR(NOT(ISNUMBER(L38)),L38&lt;B38)),AND(K38="Pending",L38&lt;&gt;"")),"REVIEW INPUT","OK"))</f>
        <v/>
      </c>
    </row>
    <row r="39" spans="1:13" x14ac:dyDescent="0.25">
      <c r="A39" s="4"/>
      <c r="B39" s="6"/>
      <c r="C39" s="4"/>
      <c r="D39" s="4"/>
      <c r="E39" s="7"/>
      <c r="F39" s="7"/>
      <c r="G39" s="4"/>
      <c r="H39" s="5"/>
      <c r="I39" t="str">
        <f>IF(H39="","",IFERROR(VLOOKUP(H39,Categories!$A$6:$B$35,2,FALSE),"UNMAPPED"))</f>
        <v/>
      </c>
      <c r="J39" s="4"/>
      <c r="K39" s="5"/>
      <c r="L39" s="6"/>
      <c r="M39" t="str">
        <f>IF(COUNTA(A39:H39,J39:L39)=0,"",IF(OR(A39="",COUNTIF($A$6:$A$205,A39)&lt;&gt;1,COUNTIF('Example Sources'!$A$6:$A$205,A39)&lt;&gt;1,COUNTIFS('Example Sources'!$A$6:$A$205,A39,'Example Sources'!$B$6:$B$205,B39,'Example Sources'!$C$6:$C$205,C39,'Example Sources'!$D$6:$D$205,D39,'Example Sources'!$E$6:$E$205,E39,'Example Sources'!$F$6:$F$205,F39,'Example Sources'!$G$6:$G$205,G39)&lt;&gt;1,NOT(ISNUMBER(B39)),C39="",D39="",G39="",COUNT(E39:F39)&lt;&gt;COUNTA(E39:F39),E39&lt;0,F39&lt;0,AND(E39&gt;0,F39&gt;0),SUM(E39:F39)=0,COUNTIF(Categories!$A$6:$A$35,H39)&lt;&gt;1,AND(I39&lt;&gt;"Income",I39&lt;&gt;"Expense",I39&lt;&gt;"Transfer",I39&lt;&gt;"Other"),AND(I39="Transfer",J39=""),AND(K39&lt;&gt;"Cleared",K39&lt;&gt;"Pending"),AND(K39="Cleared",OR(NOT(ISNUMBER(L39)),L39&lt;B39)),AND(K39="Pending",L39&lt;&gt;"")),"REVIEW INPUT","OK"))</f>
        <v/>
      </c>
    </row>
    <row r="40" spans="1:13" x14ac:dyDescent="0.25">
      <c r="A40" s="4"/>
      <c r="B40" s="6"/>
      <c r="C40" s="4"/>
      <c r="D40" s="4"/>
      <c r="E40" s="7"/>
      <c r="F40" s="7"/>
      <c r="G40" s="4"/>
      <c r="H40" s="5"/>
      <c r="I40" t="str">
        <f>IF(H40="","",IFERROR(VLOOKUP(H40,Categories!$A$6:$B$35,2,FALSE),"UNMAPPED"))</f>
        <v/>
      </c>
      <c r="J40" s="4"/>
      <c r="K40" s="5"/>
      <c r="L40" s="6"/>
      <c r="M40" t="str">
        <f>IF(COUNTA(A40:H40,J40:L40)=0,"",IF(OR(A40="",COUNTIF($A$6:$A$205,A40)&lt;&gt;1,COUNTIF('Example Sources'!$A$6:$A$205,A40)&lt;&gt;1,COUNTIFS('Example Sources'!$A$6:$A$205,A40,'Example Sources'!$B$6:$B$205,B40,'Example Sources'!$C$6:$C$205,C40,'Example Sources'!$D$6:$D$205,D40,'Example Sources'!$E$6:$E$205,E40,'Example Sources'!$F$6:$F$205,F40,'Example Sources'!$G$6:$G$205,G40)&lt;&gt;1,NOT(ISNUMBER(B40)),C40="",D40="",G40="",COUNT(E40:F40)&lt;&gt;COUNTA(E40:F40),E40&lt;0,F40&lt;0,AND(E40&gt;0,F40&gt;0),SUM(E40:F40)=0,COUNTIF(Categories!$A$6:$A$35,H40)&lt;&gt;1,AND(I40&lt;&gt;"Income",I40&lt;&gt;"Expense",I40&lt;&gt;"Transfer",I40&lt;&gt;"Other"),AND(I40="Transfer",J40=""),AND(K40&lt;&gt;"Cleared",K40&lt;&gt;"Pending"),AND(K40="Cleared",OR(NOT(ISNUMBER(L40)),L40&lt;B40)),AND(K40="Pending",L40&lt;&gt;"")),"REVIEW INPUT","OK"))</f>
        <v/>
      </c>
    </row>
    <row r="41" spans="1:13" x14ac:dyDescent="0.25">
      <c r="A41" s="4"/>
      <c r="B41" s="6"/>
      <c r="C41" s="4"/>
      <c r="D41" s="4"/>
      <c r="E41" s="7"/>
      <c r="F41" s="7"/>
      <c r="G41" s="4"/>
      <c r="H41" s="5"/>
      <c r="I41" t="str">
        <f>IF(H41="","",IFERROR(VLOOKUP(H41,Categories!$A$6:$B$35,2,FALSE),"UNMAPPED"))</f>
        <v/>
      </c>
      <c r="J41" s="4"/>
      <c r="K41" s="5"/>
      <c r="L41" s="6"/>
      <c r="M41" t="str">
        <f>IF(COUNTA(A41:H41,J41:L41)=0,"",IF(OR(A41="",COUNTIF($A$6:$A$205,A41)&lt;&gt;1,COUNTIF('Example Sources'!$A$6:$A$205,A41)&lt;&gt;1,COUNTIFS('Example Sources'!$A$6:$A$205,A41,'Example Sources'!$B$6:$B$205,B41,'Example Sources'!$C$6:$C$205,C41,'Example Sources'!$D$6:$D$205,D41,'Example Sources'!$E$6:$E$205,E41,'Example Sources'!$F$6:$F$205,F41,'Example Sources'!$G$6:$G$205,G41)&lt;&gt;1,NOT(ISNUMBER(B41)),C41="",D41="",G41="",COUNT(E41:F41)&lt;&gt;COUNTA(E41:F41),E41&lt;0,F41&lt;0,AND(E41&gt;0,F41&gt;0),SUM(E41:F41)=0,COUNTIF(Categories!$A$6:$A$35,H41)&lt;&gt;1,AND(I41&lt;&gt;"Income",I41&lt;&gt;"Expense",I41&lt;&gt;"Transfer",I41&lt;&gt;"Other"),AND(I41="Transfer",J41=""),AND(K41&lt;&gt;"Cleared",K41&lt;&gt;"Pending"),AND(K41="Cleared",OR(NOT(ISNUMBER(L41)),L41&lt;B41)),AND(K41="Pending",L41&lt;&gt;"")),"REVIEW INPUT","OK"))</f>
        <v/>
      </c>
    </row>
    <row r="42" spans="1:13" x14ac:dyDescent="0.25">
      <c r="A42" s="4"/>
      <c r="B42" s="6"/>
      <c r="C42" s="4"/>
      <c r="D42" s="4"/>
      <c r="E42" s="7"/>
      <c r="F42" s="7"/>
      <c r="G42" s="4"/>
      <c r="H42" s="5"/>
      <c r="I42" t="str">
        <f>IF(H42="","",IFERROR(VLOOKUP(H42,Categories!$A$6:$B$35,2,FALSE),"UNMAPPED"))</f>
        <v/>
      </c>
      <c r="J42" s="4"/>
      <c r="K42" s="5"/>
      <c r="L42" s="6"/>
      <c r="M42" t="str">
        <f>IF(COUNTA(A42:H42,J42:L42)=0,"",IF(OR(A42="",COUNTIF($A$6:$A$205,A42)&lt;&gt;1,COUNTIF('Example Sources'!$A$6:$A$205,A42)&lt;&gt;1,COUNTIFS('Example Sources'!$A$6:$A$205,A42,'Example Sources'!$B$6:$B$205,B42,'Example Sources'!$C$6:$C$205,C42,'Example Sources'!$D$6:$D$205,D42,'Example Sources'!$E$6:$E$205,E42,'Example Sources'!$F$6:$F$205,F42,'Example Sources'!$G$6:$G$205,G42)&lt;&gt;1,NOT(ISNUMBER(B42)),C42="",D42="",G42="",COUNT(E42:F42)&lt;&gt;COUNTA(E42:F42),E42&lt;0,F42&lt;0,AND(E42&gt;0,F42&gt;0),SUM(E42:F42)=0,COUNTIF(Categories!$A$6:$A$35,H42)&lt;&gt;1,AND(I42&lt;&gt;"Income",I42&lt;&gt;"Expense",I42&lt;&gt;"Transfer",I42&lt;&gt;"Other"),AND(I42="Transfer",J42=""),AND(K42&lt;&gt;"Cleared",K42&lt;&gt;"Pending"),AND(K42="Cleared",OR(NOT(ISNUMBER(L42)),L42&lt;B42)),AND(K42="Pending",L42&lt;&gt;"")),"REVIEW INPUT","OK"))</f>
        <v/>
      </c>
    </row>
    <row r="43" spans="1:13" x14ac:dyDescent="0.25">
      <c r="A43" s="4"/>
      <c r="B43" s="6"/>
      <c r="C43" s="4"/>
      <c r="D43" s="4"/>
      <c r="E43" s="7"/>
      <c r="F43" s="7"/>
      <c r="G43" s="4"/>
      <c r="H43" s="5"/>
      <c r="I43" t="str">
        <f>IF(H43="","",IFERROR(VLOOKUP(H43,Categories!$A$6:$B$35,2,FALSE),"UNMAPPED"))</f>
        <v/>
      </c>
      <c r="J43" s="4"/>
      <c r="K43" s="5"/>
      <c r="L43" s="6"/>
      <c r="M43" t="str">
        <f>IF(COUNTA(A43:H43,J43:L43)=0,"",IF(OR(A43="",COUNTIF($A$6:$A$205,A43)&lt;&gt;1,COUNTIF('Example Sources'!$A$6:$A$205,A43)&lt;&gt;1,COUNTIFS('Example Sources'!$A$6:$A$205,A43,'Example Sources'!$B$6:$B$205,B43,'Example Sources'!$C$6:$C$205,C43,'Example Sources'!$D$6:$D$205,D43,'Example Sources'!$E$6:$E$205,E43,'Example Sources'!$F$6:$F$205,F43,'Example Sources'!$G$6:$G$205,G43)&lt;&gt;1,NOT(ISNUMBER(B43)),C43="",D43="",G43="",COUNT(E43:F43)&lt;&gt;COUNTA(E43:F43),E43&lt;0,F43&lt;0,AND(E43&gt;0,F43&gt;0),SUM(E43:F43)=0,COUNTIF(Categories!$A$6:$A$35,H43)&lt;&gt;1,AND(I43&lt;&gt;"Income",I43&lt;&gt;"Expense",I43&lt;&gt;"Transfer",I43&lt;&gt;"Other"),AND(I43="Transfer",J43=""),AND(K43&lt;&gt;"Cleared",K43&lt;&gt;"Pending"),AND(K43="Cleared",OR(NOT(ISNUMBER(L43)),L43&lt;B43)),AND(K43="Pending",L43&lt;&gt;"")),"REVIEW INPUT","OK"))</f>
        <v/>
      </c>
    </row>
    <row r="44" spans="1:13" x14ac:dyDescent="0.25">
      <c r="A44" s="4"/>
      <c r="B44" s="6"/>
      <c r="C44" s="4"/>
      <c r="D44" s="4"/>
      <c r="E44" s="7"/>
      <c r="F44" s="7"/>
      <c r="G44" s="4"/>
      <c r="H44" s="5"/>
      <c r="I44" t="str">
        <f>IF(H44="","",IFERROR(VLOOKUP(H44,Categories!$A$6:$B$35,2,FALSE),"UNMAPPED"))</f>
        <v/>
      </c>
      <c r="J44" s="4"/>
      <c r="K44" s="5"/>
      <c r="L44" s="6"/>
      <c r="M44" t="str">
        <f>IF(COUNTA(A44:H44,J44:L44)=0,"",IF(OR(A44="",COUNTIF($A$6:$A$205,A44)&lt;&gt;1,COUNTIF('Example Sources'!$A$6:$A$205,A44)&lt;&gt;1,COUNTIFS('Example Sources'!$A$6:$A$205,A44,'Example Sources'!$B$6:$B$205,B44,'Example Sources'!$C$6:$C$205,C44,'Example Sources'!$D$6:$D$205,D44,'Example Sources'!$E$6:$E$205,E44,'Example Sources'!$F$6:$F$205,F44,'Example Sources'!$G$6:$G$205,G44)&lt;&gt;1,NOT(ISNUMBER(B44)),C44="",D44="",G44="",COUNT(E44:F44)&lt;&gt;COUNTA(E44:F44),E44&lt;0,F44&lt;0,AND(E44&gt;0,F44&gt;0),SUM(E44:F44)=0,COUNTIF(Categories!$A$6:$A$35,H44)&lt;&gt;1,AND(I44&lt;&gt;"Income",I44&lt;&gt;"Expense",I44&lt;&gt;"Transfer",I44&lt;&gt;"Other"),AND(I44="Transfer",J44=""),AND(K44&lt;&gt;"Cleared",K44&lt;&gt;"Pending"),AND(K44="Cleared",OR(NOT(ISNUMBER(L44)),L44&lt;B44)),AND(K44="Pending",L44&lt;&gt;"")),"REVIEW INPUT","OK"))</f>
        <v/>
      </c>
    </row>
    <row r="45" spans="1:13" x14ac:dyDescent="0.25">
      <c r="A45" s="4"/>
      <c r="B45" s="6"/>
      <c r="C45" s="4"/>
      <c r="D45" s="4"/>
      <c r="E45" s="7"/>
      <c r="F45" s="7"/>
      <c r="G45" s="4"/>
      <c r="H45" s="5"/>
      <c r="I45" t="str">
        <f>IF(H45="","",IFERROR(VLOOKUP(H45,Categories!$A$6:$B$35,2,FALSE),"UNMAPPED"))</f>
        <v/>
      </c>
      <c r="J45" s="4"/>
      <c r="K45" s="5"/>
      <c r="L45" s="6"/>
      <c r="M45" t="str">
        <f>IF(COUNTA(A45:H45,J45:L45)=0,"",IF(OR(A45="",COUNTIF($A$6:$A$205,A45)&lt;&gt;1,COUNTIF('Example Sources'!$A$6:$A$205,A45)&lt;&gt;1,COUNTIFS('Example Sources'!$A$6:$A$205,A45,'Example Sources'!$B$6:$B$205,B45,'Example Sources'!$C$6:$C$205,C45,'Example Sources'!$D$6:$D$205,D45,'Example Sources'!$E$6:$E$205,E45,'Example Sources'!$F$6:$F$205,F45,'Example Sources'!$G$6:$G$205,G45)&lt;&gt;1,NOT(ISNUMBER(B45)),C45="",D45="",G45="",COUNT(E45:F45)&lt;&gt;COUNTA(E45:F45),E45&lt;0,F45&lt;0,AND(E45&gt;0,F45&gt;0),SUM(E45:F45)=0,COUNTIF(Categories!$A$6:$A$35,H45)&lt;&gt;1,AND(I45&lt;&gt;"Income",I45&lt;&gt;"Expense",I45&lt;&gt;"Transfer",I45&lt;&gt;"Other"),AND(I45="Transfer",J45=""),AND(K45&lt;&gt;"Cleared",K45&lt;&gt;"Pending"),AND(K45="Cleared",OR(NOT(ISNUMBER(L45)),L45&lt;B45)),AND(K45="Pending",L45&lt;&gt;"")),"REVIEW INPUT","OK"))</f>
        <v/>
      </c>
    </row>
    <row r="46" spans="1:13" x14ac:dyDescent="0.25">
      <c r="A46" s="4"/>
      <c r="B46" s="6"/>
      <c r="C46" s="4"/>
      <c r="D46" s="4"/>
      <c r="E46" s="7"/>
      <c r="F46" s="7"/>
      <c r="G46" s="4"/>
      <c r="H46" s="5"/>
      <c r="I46" t="str">
        <f>IF(H46="","",IFERROR(VLOOKUP(H46,Categories!$A$6:$B$35,2,FALSE),"UNMAPPED"))</f>
        <v/>
      </c>
      <c r="J46" s="4"/>
      <c r="K46" s="5"/>
      <c r="L46" s="6"/>
      <c r="M46" t="str">
        <f>IF(COUNTA(A46:H46,J46:L46)=0,"",IF(OR(A46="",COUNTIF($A$6:$A$205,A46)&lt;&gt;1,COUNTIF('Example Sources'!$A$6:$A$205,A46)&lt;&gt;1,COUNTIFS('Example Sources'!$A$6:$A$205,A46,'Example Sources'!$B$6:$B$205,B46,'Example Sources'!$C$6:$C$205,C46,'Example Sources'!$D$6:$D$205,D46,'Example Sources'!$E$6:$E$205,E46,'Example Sources'!$F$6:$F$205,F46,'Example Sources'!$G$6:$G$205,G46)&lt;&gt;1,NOT(ISNUMBER(B46)),C46="",D46="",G46="",COUNT(E46:F46)&lt;&gt;COUNTA(E46:F46),E46&lt;0,F46&lt;0,AND(E46&gt;0,F46&gt;0),SUM(E46:F46)=0,COUNTIF(Categories!$A$6:$A$35,H46)&lt;&gt;1,AND(I46&lt;&gt;"Income",I46&lt;&gt;"Expense",I46&lt;&gt;"Transfer",I46&lt;&gt;"Other"),AND(I46="Transfer",J46=""),AND(K46&lt;&gt;"Cleared",K46&lt;&gt;"Pending"),AND(K46="Cleared",OR(NOT(ISNUMBER(L46)),L46&lt;B46)),AND(K46="Pending",L46&lt;&gt;"")),"REVIEW INPUT","OK"))</f>
        <v/>
      </c>
    </row>
    <row r="47" spans="1:13" x14ac:dyDescent="0.25">
      <c r="A47" s="4"/>
      <c r="B47" s="6"/>
      <c r="C47" s="4"/>
      <c r="D47" s="4"/>
      <c r="E47" s="7"/>
      <c r="F47" s="7"/>
      <c r="G47" s="4"/>
      <c r="H47" s="5"/>
      <c r="I47" t="str">
        <f>IF(H47="","",IFERROR(VLOOKUP(H47,Categories!$A$6:$B$35,2,FALSE),"UNMAPPED"))</f>
        <v/>
      </c>
      <c r="J47" s="4"/>
      <c r="K47" s="5"/>
      <c r="L47" s="6"/>
      <c r="M47" t="str">
        <f>IF(COUNTA(A47:H47,J47:L47)=0,"",IF(OR(A47="",COUNTIF($A$6:$A$205,A47)&lt;&gt;1,COUNTIF('Example Sources'!$A$6:$A$205,A47)&lt;&gt;1,COUNTIFS('Example Sources'!$A$6:$A$205,A47,'Example Sources'!$B$6:$B$205,B47,'Example Sources'!$C$6:$C$205,C47,'Example Sources'!$D$6:$D$205,D47,'Example Sources'!$E$6:$E$205,E47,'Example Sources'!$F$6:$F$205,F47,'Example Sources'!$G$6:$G$205,G47)&lt;&gt;1,NOT(ISNUMBER(B47)),C47="",D47="",G47="",COUNT(E47:F47)&lt;&gt;COUNTA(E47:F47),E47&lt;0,F47&lt;0,AND(E47&gt;0,F47&gt;0),SUM(E47:F47)=0,COUNTIF(Categories!$A$6:$A$35,H47)&lt;&gt;1,AND(I47&lt;&gt;"Income",I47&lt;&gt;"Expense",I47&lt;&gt;"Transfer",I47&lt;&gt;"Other"),AND(I47="Transfer",J47=""),AND(K47&lt;&gt;"Cleared",K47&lt;&gt;"Pending"),AND(K47="Cleared",OR(NOT(ISNUMBER(L47)),L47&lt;B47)),AND(K47="Pending",L47&lt;&gt;"")),"REVIEW INPUT","OK"))</f>
        <v/>
      </c>
    </row>
    <row r="48" spans="1:13" x14ac:dyDescent="0.25">
      <c r="A48" s="4"/>
      <c r="B48" s="6"/>
      <c r="C48" s="4"/>
      <c r="D48" s="4"/>
      <c r="E48" s="7"/>
      <c r="F48" s="7"/>
      <c r="G48" s="4"/>
      <c r="H48" s="5"/>
      <c r="I48" t="str">
        <f>IF(H48="","",IFERROR(VLOOKUP(H48,Categories!$A$6:$B$35,2,FALSE),"UNMAPPED"))</f>
        <v/>
      </c>
      <c r="J48" s="4"/>
      <c r="K48" s="5"/>
      <c r="L48" s="6"/>
      <c r="M48" t="str">
        <f>IF(COUNTA(A48:H48,J48:L48)=0,"",IF(OR(A48="",COUNTIF($A$6:$A$205,A48)&lt;&gt;1,COUNTIF('Example Sources'!$A$6:$A$205,A48)&lt;&gt;1,COUNTIFS('Example Sources'!$A$6:$A$205,A48,'Example Sources'!$B$6:$B$205,B48,'Example Sources'!$C$6:$C$205,C48,'Example Sources'!$D$6:$D$205,D48,'Example Sources'!$E$6:$E$205,E48,'Example Sources'!$F$6:$F$205,F48,'Example Sources'!$G$6:$G$205,G48)&lt;&gt;1,NOT(ISNUMBER(B48)),C48="",D48="",G48="",COUNT(E48:F48)&lt;&gt;COUNTA(E48:F48),E48&lt;0,F48&lt;0,AND(E48&gt;0,F48&gt;0),SUM(E48:F48)=0,COUNTIF(Categories!$A$6:$A$35,H48)&lt;&gt;1,AND(I48&lt;&gt;"Income",I48&lt;&gt;"Expense",I48&lt;&gt;"Transfer",I48&lt;&gt;"Other"),AND(I48="Transfer",J48=""),AND(K48&lt;&gt;"Cleared",K48&lt;&gt;"Pending"),AND(K48="Cleared",OR(NOT(ISNUMBER(L48)),L48&lt;B48)),AND(K48="Pending",L48&lt;&gt;"")),"REVIEW INPUT","OK"))</f>
        <v/>
      </c>
    </row>
    <row r="49" spans="1:13" x14ac:dyDescent="0.25">
      <c r="A49" s="4"/>
      <c r="B49" s="6"/>
      <c r="C49" s="4"/>
      <c r="D49" s="4"/>
      <c r="E49" s="7"/>
      <c r="F49" s="7"/>
      <c r="G49" s="4"/>
      <c r="H49" s="5"/>
      <c r="I49" t="str">
        <f>IF(H49="","",IFERROR(VLOOKUP(H49,Categories!$A$6:$B$35,2,FALSE),"UNMAPPED"))</f>
        <v/>
      </c>
      <c r="J49" s="4"/>
      <c r="K49" s="5"/>
      <c r="L49" s="6"/>
      <c r="M49" t="str">
        <f>IF(COUNTA(A49:H49,J49:L49)=0,"",IF(OR(A49="",COUNTIF($A$6:$A$205,A49)&lt;&gt;1,COUNTIF('Example Sources'!$A$6:$A$205,A49)&lt;&gt;1,COUNTIFS('Example Sources'!$A$6:$A$205,A49,'Example Sources'!$B$6:$B$205,B49,'Example Sources'!$C$6:$C$205,C49,'Example Sources'!$D$6:$D$205,D49,'Example Sources'!$E$6:$E$205,E49,'Example Sources'!$F$6:$F$205,F49,'Example Sources'!$G$6:$G$205,G49)&lt;&gt;1,NOT(ISNUMBER(B49)),C49="",D49="",G49="",COUNT(E49:F49)&lt;&gt;COUNTA(E49:F49),E49&lt;0,F49&lt;0,AND(E49&gt;0,F49&gt;0),SUM(E49:F49)=0,COUNTIF(Categories!$A$6:$A$35,H49)&lt;&gt;1,AND(I49&lt;&gt;"Income",I49&lt;&gt;"Expense",I49&lt;&gt;"Transfer",I49&lt;&gt;"Other"),AND(I49="Transfer",J49=""),AND(K49&lt;&gt;"Cleared",K49&lt;&gt;"Pending"),AND(K49="Cleared",OR(NOT(ISNUMBER(L49)),L49&lt;B49)),AND(K49="Pending",L49&lt;&gt;"")),"REVIEW INPUT","OK"))</f>
        <v/>
      </c>
    </row>
    <row r="50" spans="1:13" x14ac:dyDescent="0.25">
      <c r="A50" s="4"/>
      <c r="B50" s="6"/>
      <c r="C50" s="4"/>
      <c r="D50" s="4"/>
      <c r="E50" s="7"/>
      <c r="F50" s="7"/>
      <c r="G50" s="4"/>
      <c r="H50" s="5"/>
      <c r="I50" t="str">
        <f>IF(H50="","",IFERROR(VLOOKUP(H50,Categories!$A$6:$B$35,2,FALSE),"UNMAPPED"))</f>
        <v/>
      </c>
      <c r="J50" s="4"/>
      <c r="K50" s="5"/>
      <c r="L50" s="6"/>
      <c r="M50" t="str">
        <f>IF(COUNTA(A50:H50,J50:L50)=0,"",IF(OR(A50="",COUNTIF($A$6:$A$205,A50)&lt;&gt;1,COUNTIF('Example Sources'!$A$6:$A$205,A50)&lt;&gt;1,COUNTIFS('Example Sources'!$A$6:$A$205,A50,'Example Sources'!$B$6:$B$205,B50,'Example Sources'!$C$6:$C$205,C50,'Example Sources'!$D$6:$D$205,D50,'Example Sources'!$E$6:$E$205,E50,'Example Sources'!$F$6:$F$205,F50,'Example Sources'!$G$6:$G$205,G50)&lt;&gt;1,NOT(ISNUMBER(B50)),C50="",D50="",G50="",COUNT(E50:F50)&lt;&gt;COUNTA(E50:F50),E50&lt;0,F50&lt;0,AND(E50&gt;0,F50&gt;0),SUM(E50:F50)=0,COUNTIF(Categories!$A$6:$A$35,H50)&lt;&gt;1,AND(I50&lt;&gt;"Income",I50&lt;&gt;"Expense",I50&lt;&gt;"Transfer",I50&lt;&gt;"Other"),AND(I50="Transfer",J50=""),AND(K50&lt;&gt;"Cleared",K50&lt;&gt;"Pending"),AND(K50="Cleared",OR(NOT(ISNUMBER(L50)),L50&lt;B50)),AND(K50="Pending",L50&lt;&gt;"")),"REVIEW INPUT","OK"))</f>
        <v/>
      </c>
    </row>
    <row r="51" spans="1:13" x14ac:dyDescent="0.25">
      <c r="A51" s="4"/>
      <c r="B51" s="6"/>
      <c r="C51" s="4"/>
      <c r="D51" s="4"/>
      <c r="E51" s="7"/>
      <c r="F51" s="7"/>
      <c r="G51" s="4"/>
      <c r="H51" s="5"/>
      <c r="I51" t="str">
        <f>IF(H51="","",IFERROR(VLOOKUP(H51,Categories!$A$6:$B$35,2,FALSE),"UNMAPPED"))</f>
        <v/>
      </c>
      <c r="J51" s="4"/>
      <c r="K51" s="5"/>
      <c r="L51" s="6"/>
      <c r="M51" t="str">
        <f>IF(COUNTA(A51:H51,J51:L51)=0,"",IF(OR(A51="",COUNTIF($A$6:$A$205,A51)&lt;&gt;1,COUNTIF('Example Sources'!$A$6:$A$205,A51)&lt;&gt;1,COUNTIFS('Example Sources'!$A$6:$A$205,A51,'Example Sources'!$B$6:$B$205,B51,'Example Sources'!$C$6:$C$205,C51,'Example Sources'!$D$6:$D$205,D51,'Example Sources'!$E$6:$E$205,E51,'Example Sources'!$F$6:$F$205,F51,'Example Sources'!$G$6:$G$205,G51)&lt;&gt;1,NOT(ISNUMBER(B51)),C51="",D51="",G51="",COUNT(E51:F51)&lt;&gt;COUNTA(E51:F51),E51&lt;0,F51&lt;0,AND(E51&gt;0,F51&gt;0),SUM(E51:F51)=0,COUNTIF(Categories!$A$6:$A$35,H51)&lt;&gt;1,AND(I51&lt;&gt;"Income",I51&lt;&gt;"Expense",I51&lt;&gt;"Transfer",I51&lt;&gt;"Other"),AND(I51="Transfer",J51=""),AND(K51&lt;&gt;"Cleared",K51&lt;&gt;"Pending"),AND(K51="Cleared",OR(NOT(ISNUMBER(L51)),L51&lt;B51)),AND(K51="Pending",L51&lt;&gt;"")),"REVIEW INPUT","OK"))</f>
        <v/>
      </c>
    </row>
    <row r="52" spans="1:13" x14ac:dyDescent="0.25">
      <c r="A52" s="4"/>
      <c r="B52" s="6"/>
      <c r="C52" s="4"/>
      <c r="D52" s="4"/>
      <c r="E52" s="7"/>
      <c r="F52" s="7"/>
      <c r="G52" s="4"/>
      <c r="H52" s="5"/>
      <c r="I52" t="str">
        <f>IF(H52="","",IFERROR(VLOOKUP(H52,Categories!$A$6:$B$35,2,FALSE),"UNMAPPED"))</f>
        <v/>
      </c>
      <c r="J52" s="4"/>
      <c r="K52" s="5"/>
      <c r="L52" s="6"/>
      <c r="M52" t="str">
        <f>IF(COUNTA(A52:H52,J52:L52)=0,"",IF(OR(A52="",COUNTIF($A$6:$A$205,A52)&lt;&gt;1,COUNTIF('Example Sources'!$A$6:$A$205,A52)&lt;&gt;1,COUNTIFS('Example Sources'!$A$6:$A$205,A52,'Example Sources'!$B$6:$B$205,B52,'Example Sources'!$C$6:$C$205,C52,'Example Sources'!$D$6:$D$205,D52,'Example Sources'!$E$6:$E$205,E52,'Example Sources'!$F$6:$F$205,F52,'Example Sources'!$G$6:$G$205,G52)&lt;&gt;1,NOT(ISNUMBER(B52)),C52="",D52="",G52="",COUNT(E52:F52)&lt;&gt;COUNTA(E52:F52),E52&lt;0,F52&lt;0,AND(E52&gt;0,F52&gt;0),SUM(E52:F52)=0,COUNTIF(Categories!$A$6:$A$35,H52)&lt;&gt;1,AND(I52&lt;&gt;"Income",I52&lt;&gt;"Expense",I52&lt;&gt;"Transfer",I52&lt;&gt;"Other"),AND(I52="Transfer",J52=""),AND(K52&lt;&gt;"Cleared",K52&lt;&gt;"Pending"),AND(K52="Cleared",OR(NOT(ISNUMBER(L52)),L52&lt;B52)),AND(K52="Pending",L52&lt;&gt;"")),"REVIEW INPUT","OK"))</f>
        <v/>
      </c>
    </row>
    <row r="53" spans="1:13" x14ac:dyDescent="0.25">
      <c r="A53" s="4"/>
      <c r="B53" s="6"/>
      <c r="C53" s="4"/>
      <c r="D53" s="4"/>
      <c r="E53" s="7"/>
      <c r="F53" s="7"/>
      <c r="G53" s="4"/>
      <c r="H53" s="5"/>
      <c r="I53" t="str">
        <f>IF(H53="","",IFERROR(VLOOKUP(H53,Categories!$A$6:$B$35,2,FALSE),"UNMAPPED"))</f>
        <v/>
      </c>
      <c r="J53" s="4"/>
      <c r="K53" s="5"/>
      <c r="L53" s="6"/>
      <c r="M53" t="str">
        <f>IF(COUNTA(A53:H53,J53:L53)=0,"",IF(OR(A53="",COUNTIF($A$6:$A$205,A53)&lt;&gt;1,COUNTIF('Example Sources'!$A$6:$A$205,A53)&lt;&gt;1,COUNTIFS('Example Sources'!$A$6:$A$205,A53,'Example Sources'!$B$6:$B$205,B53,'Example Sources'!$C$6:$C$205,C53,'Example Sources'!$D$6:$D$205,D53,'Example Sources'!$E$6:$E$205,E53,'Example Sources'!$F$6:$F$205,F53,'Example Sources'!$G$6:$G$205,G53)&lt;&gt;1,NOT(ISNUMBER(B53)),C53="",D53="",G53="",COUNT(E53:F53)&lt;&gt;COUNTA(E53:F53),E53&lt;0,F53&lt;0,AND(E53&gt;0,F53&gt;0),SUM(E53:F53)=0,COUNTIF(Categories!$A$6:$A$35,H53)&lt;&gt;1,AND(I53&lt;&gt;"Income",I53&lt;&gt;"Expense",I53&lt;&gt;"Transfer",I53&lt;&gt;"Other"),AND(I53="Transfer",J53=""),AND(K53&lt;&gt;"Cleared",K53&lt;&gt;"Pending"),AND(K53="Cleared",OR(NOT(ISNUMBER(L53)),L53&lt;B53)),AND(K53="Pending",L53&lt;&gt;"")),"REVIEW INPUT","OK"))</f>
        <v/>
      </c>
    </row>
    <row r="54" spans="1:13" x14ac:dyDescent="0.25">
      <c r="A54" s="4"/>
      <c r="B54" s="6"/>
      <c r="C54" s="4"/>
      <c r="D54" s="4"/>
      <c r="E54" s="7"/>
      <c r="F54" s="7"/>
      <c r="G54" s="4"/>
      <c r="H54" s="5"/>
      <c r="I54" t="str">
        <f>IF(H54="","",IFERROR(VLOOKUP(H54,Categories!$A$6:$B$35,2,FALSE),"UNMAPPED"))</f>
        <v/>
      </c>
      <c r="J54" s="4"/>
      <c r="K54" s="5"/>
      <c r="L54" s="6"/>
      <c r="M54" t="str">
        <f>IF(COUNTA(A54:H54,J54:L54)=0,"",IF(OR(A54="",COUNTIF($A$6:$A$205,A54)&lt;&gt;1,COUNTIF('Example Sources'!$A$6:$A$205,A54)&lt;&gt;1,COUNTIFS('Example Sources'!$A$6:$A$205,A54,'Example Sources'!$B$6:$B$205,B54,'Example Sources'!$C$6:$C$205,C54,'Example Sources'!$D$6:$D$205,D54,'Example Sources'!$E$6:$E$205,E54,'Example Sources'!$F$6:$F$205,F54,'Example Sources'!$G$6:$G$205,G54)&lt;&gt;1,NOT(ISNUMBER(B54)),C54="",D54="",G54="",COUNT(E54:F54)&lt;&gt;COUNTA(E54:F54),E54&lt;0,F54&lt;0,AND(E54&gt;0,F54&gt;0),SUM(E54:F54)=0,COUNTIF(Categories!$A$6:$A$35,H54)&lt;&gt;1,AND(I54&lt;&gt;"Income",I54&lt;&gt;"Expense",I54&lt;&gt;"Transfer",I54&lt;&gt;"Other"),AND(I54="Transfer",J54=""),AND(K54&lt;&gt;"Cleared",K54&lt;&gt;"Pending"),AND(K54="Cleared",OR(NOT(ISNUMBER(L54)),L54&lt;B54)),AND(K54="Pending",L54&lt;&gt;"")),"REVIEW INPUT","OK"))</f>
        <v/>
      </c>
    </row>
    <row r="55" spans="1:13" x14ac:dyDescent="0.25">
      <c r="A55" s="4"/>
      <c r="B55" s="6"/>
      <c r="C55" s="4"/>
      <c r="D55" s="4"/>
      <c r="E55" s="7"/>
      <c r="F55" s="7"/>
      <c r="G55" s="4"/>
      <c r="H55" s="5"/>
      <c r="I55" t="str">
        <f>IF(H55="","",IFERROR(VLOOKUP(H55,Categories!$A$6:$B$35,2,FALSE),"UNMAPPED"))</f>
        <v/>
      </c>
      <c r="J55" s="4"/>
      <c r="K55" s="5"/>
      <c r="L55" s="6"/>
      <c r="M55" t="str">
        <f>IF(COUNTA(A55:H55,J55:L55)=0,"",IF(OR(A55="",COUNTIF($A$6:$A$205,A55)&lt;&gt;1,COUNTIF('Example Sources'!$A$6:$A$205,A55)&lt;&gt;1,COUNTIFS('Example Sources'!$A$6:$A$205,A55,'Example Sources'!$B$6:$B$205,B55,'Example Sources'!$C$6:$C$205,C55,'Example Sources'!$D$6:$D$205,D55,'Example Sources'!$E$6:$E$205,E55,'Example Sources'!$F$6:$F$205,F55,'Example Sources'!$G$6:$G$205,G55)&lt;&gt;1,NOT(ISNUMBER(B55)),C55="",D55="",G55="",COUNT(E55:F55)&lt;&gt;COUNTA(E55:F55),E55&lt;0,F55&lt;0,AND(E55&gt;0,F55&gt;0),SUM(E55:F55)=0,COUNTIF(Categories!$A$6:$A$35,H55)&lt;&gt;1,AND(I55&lt;&gt;"Income",I55&lt;&gt;"Expense",I55&lt;&gt;"Transfer",I55&lt;&gt;"Other"),AND(I55="Transfer",J55=""),AND(K55&lt;&gt;"Cleared",K55&lt;&gt;"Pending"),AND(K55="Cleared",OR(NOT(ISNUMBER(L55)),L55&lt;B55)),AND(K55="Pending",L55&lt;&gt;"")),"REVIEW INPUT","OK"))</f>
        <v/>
      </c>
    </row>
    <row r="56" spans="1:13" x14ac:dyDescent="0.25">
      <c r="A56" s="4"/>
      <c r="B56" s="6"/>
      <c r="C56" s="4"/>
      <c r="D56" s="4"/>
      <c r="E56" s="7"/>
      <c r="F56" s="7"/>
      <c r="G56" s="4"/>
      <c r="H56" s="5"/>
      <c r="I56" t="str">
        <f>IF(H56="","",IFERROR(VLOOKUP(H56,Categories!$A$6:$B$35,2,FALSE),"UNMAPPED"))</f>
        <v/>
      </c>
      <c r="J56" s="4"/>
      <c r="K56" s="5"/>
      <c r="L56" s="6"/>
      <c r="M56" t="str">
        <f>IF(COUNTA(A56:H56,J56:L56)=0,"",IF(OR(A56="",COUNTIF($A$6:$A$205,A56)&lt;&gt;1,COUNTIF('Example Sources'!$A$6:$A$205,A56)&lt;&gt;1,COUNTIFS('Example Sources'!$A$6:$A$205,A56,'Example Sources'!$B$6:$B$205,B56,'Example Sources'!$C$6:$C$205,C56,'Example Sources'!$D$6:$D$205,D56,'Example Sources'!$E$6:$E$205,E56,'Example Sources'!$F$6:$F$205,F56,'Example Sources'!$G$6:$G$205,G56)&lt;&gt;1,NOT(ISNUMBER(B56)),C56="",D56="",G56="",COUNT(E56:F56)&lt;&gt;COUNTA(E56:F56),E56&lt;0,F56&lt;0,AND(E56&gt;0,F56&gt;0),SUM(E56:F56)=0,COUNTIF(Categories!$A$6:$A$35,H56)&lt;&gt;1,AND(I56&lt;&gt;"Income",I56&lt;&gt;"Expense",I56&lt;&gt;"Transfer",I56&lt;&gt;"Other"),AND(I56="Transfer",J56=""),AND(K56&lt;&gt;"Cleared",K56&lt;&gt;"Pending"),AND(K56="Cleared",OR(NOT(ISNUMBER(L56)),L56&lt;B56)),AND(K56="Pending",L56&lt;&gt;"")),"REVIEW INPUT","OK"))</f>
        <v/>
      </c>
    </row>
    <row r="57" spans="1:13" x14ac:dyDescent="0.25">
      <c r="A57" s="4"/>
      <c r="B57" s="6"/>
      <c r="C57" s="4"/>
      <c r="D57" s="4"/>
      <c r="E57" s="7"/>
      <c r="F57" s="7"/>
      <c r="G57" s="4"/>
      <c r="H57" s="5"/>
      <c r="I57" t="str">
        <f>IF(H57="","",IFERROR(VLOOKUP(H57,Categories!$A$6:$B$35,2,FALSE),"UNMAPPED"))</f>
        <v/>
      </c>
      <c r="J57" s="4"/>
      <c r="K57" s="5"/>
      <c r="L57" s="6"/>
      <c r="M57" t="str">
        <f>IF(COUNTA(A57:H57,J57:L57)=0,"",IF(OR(A57="",COUNTIF($A$6:$A$205,A57)&lt;&gt;1,COUNTIF('Example Sources'!$A$6:$A$205,A57)&lt;&gt;1,COUNTIFS('Example Sources'!$A$6:$A$205,A57,'Example Sources'!$B$6:$B$205,B57,'Example Sources'!$C$6:$C$205,C57,'Example Sources'!$D$6:$D$205,D57,'Example Sources'!$E$6:$E$205,E57,'Example Sources'!$F$6:$F$205,F57,'Example Sources'!$G$6:$G$205,G57)&lt;&gt;1,NOT(ISNUMBER(B57)),C57="",D57="",G57="",COUNT(E57:F57)&lt;&gt;COUNTA(E57:F57),E57&lt;0,F57&lt;0,AND(E57&gt;0,F57&gt;0),SUM(E57:F57)=0,COUNTIF(Categories!$A$6:$A$35,H57)&lt;&gt;1,AND(I57&lt;&gt;"Income",I57&lt;&gt;"Expense",I57&lt;&gt;"Transfer",I57&lt;&gt;"Other"),AND(I57="Transfer",J57=""),AND(K57&lt;&gt;"Cleared",K57&lt;&gt;"Pending"),AND(K57="Cleared",OR(NOT(ISNUMBER(L57)),L57&lt;B57)),AND(K57="Pending",L57&lt;&gt;"")),"REVIEW INPUT","OK"))</f>
        <v/>
      </c>
    </row>
    <row r="58" spans="1:13" x14ac:dyDescent="0.25">
      <c r="A58" s="4"/>
      <c r="B58" s="6"/>
      <c r="C58" s="4"/>
      <c r="D58" s="4"/>
      <c r="E58" s="7"/>
      <c r="F58" s="7"/>
      <c r="G58" s="4"/>
      <c r="H58" s="5"/>
      <c r="I58" t="str">
        <f>IF(H58="","",IFERROR(VLOOKUP(H58,Categories!$A$6:$B$35,2,FALSE),"UNMAPPED"))</f>
        <v/>
      </c>
      <c r="J58" s="4"/>
      <c r="K58" s="5"/>
      <c r="L58" s="6"/>
      <c r="M58" t="str">
        <f>IF(COUNTA(A58:H58,J58:L58)=0,"",IF(OR(A58="",COUNTIF($A$6:$A$205,A58)&lt;&gt;1,COUNTIF('Example Sources'!$A$6:$A$205,A58)&lt;&gt;1,COUNTIFS('Example Sources'!$A$6:$A$205,A58,'Example Sources'!$B$6:$B$205,B58,'Example Sources'!$C$6:$C$205,C58,'Example Sources'!$D$6:$D$205,D58,'Example Sources'!$E$6:$E$205,E58,'Example Sources'!$F$6:$F$205,F58,'Example Sources'!$G$6:$G$205,G58)&lt;&gt;1,NOT(ISNUMBER(B58)),C58="",D58="",G58="",COUNT(E58:F58)&lt;&gt;COUNTA(E58:F58),E58&lt;0,F58&lt;0,AND(E58&gt;0,F58&gt;0),SUM(E58:F58)=0,COUNTIF(Categories!$A$6:$A$35,H58)&lt;&gt;1,AND(I58&lt;&gt;"Income",I58&lt;&gt;"Expense",I58&lt;&gt;"Transfer",I58&lt;&gt;"Other"),AND(I58="Transfer",J58=""),AND(K58&lt;&gt;"Cleared",K58&lt;&gt;"Pending"),AND(K58="Cleared",OR(NOT(ISNUMBER(L58)),L58&lt;B58)),AND(K58="Pending",L58&lt;&gt;"")),"REVIEW INPUT","OK"))</f>
        <v/>
      </c>
    </row>
    <row r="59" spans="1:13" x14ac:dyDescent="0.25">
      <c r="A59" s="4"/>
      <c r="B59" s="6"/>
      <c r="C59" s="4"/>
      <c r="D59" s="4"/>
      <c r="E59" s="7"/>
      <c r="F59" s="7"/>
      <c r="G59" s="4"/>
      <c r="H59" s="5"/>
      <c r="I59" t="str">
        <f>IF(H59="","",IFERROR(VLOOKUP(H59,Categories!$A$6:$B$35,2,FALSE),"UNMAPPED"))</f>
        <v/>
      </c>
      <c r="J59" s="4"/>
      <c r="K59" s="5"/>
      <c r="L59" s="6"/>
      <c r="M59" t="str">
        <f>IF(COUNTA(A59:H59,J59:L59)=0,"",IF(OR(A59="",COUNTIF($A$6:$A$205,A59)&lt;&gt;1,COUNTIF('Example Sources'!$A$6:$A$205,A59)&lt;&gt;1,COUNTIFS('Example Sources'!$A$6:$A$205,A59,'Example Sources'!$B$6:$B$205,B59,'Example Sources'!$C$6:$C$205,C59,'Example Sources'!$D$6:$D$205,D59,'Example Sources'!$E$6:$E$205,E59,'Example Sources'!$F$6:$F$205,F59,'Example Sources'!$G$6:$G$205,G59)&lt;&gt;1,NOT(ISNUMBER(B59)),C59="",D59="",G59="",COUNT(E59:F59)&lt;&gt;COUNTA(E59:F59),E59&lt;0,F59&lt;0,AND(E59&gt;0,F59&gt;0),SUM(E59:F59)=0,COUNTIF(Categories!$A$6:$A$35,H59)&lt;&gt;1,AND(I59&lt;&gt;"Income",I59&lt;&gt;"Expense",I59&lt;&gt;"Transfer",I59&lt;&gt;"Other"),AND(I59="Transfer",J59=""),AND(K59&lt;&gt;"Cleared",K59&lt;&gt;"Pending"),AND(K59="Cleared",OR(NOT(ISNUMBER(L59)),L59&lt;B59)),AND(K59="Pending",L59&lt;&gt;"")),"REVIEW INPUT","OK"))</f>
        <v/>
      </c>
    </row>
    <row r="60" spans="1:13" x14ac:dyDescent="0.25">
      <c r="A60" s="4"/>
      <c r="B60" s="6"/>
      <c r="C60" s="4"/>
      <c r="D60" s="4"/>
      <c r="E60" s="7"/>
      <c r="F60" s="7"/>
      <c r="G60" s="4"/>
      <c r="H60" s="5"/>
      <c r="I60" t="str">
        <f>IF(H60="","",IFERROR(VLOOKUP(H60,Categories!$A$6:$B$35,2,FALSE),"UNMAPPED"))</f>
        <v/>
      </c>
      <c r="J60" s="4"/>
      <c r="K60" s="5"/>
      <c r="L60" s="6"/>
      <c r="M60" t="str">
        <f>IF(COUNTA(A60:H60,J60:L60)=0,"",IF(OR(A60="",COUNTIF($A$6:$A$205,A60)&lt;&gt;1,COUNTIF('Example Sources'!$A$6:$A$205,A60)&lt;&gt;1,COUNTIFS('Example Sources'!$A$6:$A$205,A60,'Example Sources'!$B$6:$B$205,B60,'Example Sources'!$C$6:$C$205,C60,'Example Sources'!$D$6:$D$205,D60,'Example Sources'!$E$6:$E$205,E60,'Example Sources'!$F$6:$F$205,F60,'Example Sources'!$G$6:$G$205,G60)&lt;&gt;1,NOT(ISNUMBER(B60)),C60="",D60="",G60="",COUNT(E60:F60)&lt;&gt;COUNTA(E60:F60),E60&lt;0,F60&lt;0,AND(E60&gt;0,F60&gt;0),SUM(E60:F60)=0,COUNTIF(Categories!$A$6:$A$35,H60)&lt;&gt;1,AND(I60&lt;&gt;"Income",I60&lt;&gt;"Expense",I60&lt;&gt;"Transfer",I60&lt;&gt;"Other"),AND(I60="Transfer",J60=""),AND(K60&lt;&gt;"Cleared",K60&lt;&gt;"Pending"),AND(K60="Cleared",OR(NOT(ISNUMBER(L60)),L60&lt;B60)),AND(K60="Pending",L60&lt;&gt;"")),"REVIEW INPUT","OK"))</f>
        <v/>
      </c>
    </row>
    <row r="61" spans="1:13" x14ac:dyDescent="0.25">
      <c r="A61" s="4"/>
      <c r="B61" s="6"/>
      <c r="C61" s="4"/>
      <c r="D61" s="4"/>
      <c r="E61" s="7"/>
      <c r="F61" s="7"/>
      <c r="G61" s="4"/>
      <c r="H61" s="5"/>
      <c r="I61" t="str">
        <f>IF(H61="","",IFERROR(VLOOKUP(H61,Categories!$A$6:$B$35,2,FALSE),"UNMAPPED"))</f>
        <v/>
      </c>
      <c r="J61" s="4"/>
      <c r="K61" s="5"/>
      <c r="L61" s="6"/>
      <c r="M61" t="str">
        <f>IF(COUNTA(A61:H61,J61:L61)=0,"",IF(OR(A61="",COUNTIF($A$6:$A$205,A61)&lt;&gt;1,COUNTIF('Example Sources'!$A$6:$A$205,A61)&lt;&gt;1,COUNTIFS('Example Sources'!$A$6:$A$205,A61,'Example Sources'!$B$6:$B$205,B61,'Example Sources'!$C$6:$C$205,C61,'Example Sources'!$D$6:$D$205,D61,'Example Sources'!$E$6:$E$205,E61,'Example Sources'!$F$6:$F$205,F61,'Example Sources'!$G$6:$G$205,G61)&lt;&gt;1,NOT(ISNUMBER(B61)),C61="",D61="",G61="",COUNT(E61:F61)&lt;&gt;COUNTA(E61:F61),E61&lt;0,F61&lt;0,AND(E61&gt;0,F61&gt;0),SUM(E61:F61)=0,COUNTIF(Categories!$A$6:$A$35,H61)&lt;&gt;1,AND(I61&lt;&gt;"Income",I61&lt;&gt;"Expense",I61&lt;&gt;"Transfer",I61&lt;&gt;"Other"),AND(I61="Transfer",J61=""),AND(K61&lt;&gt;"Cleared",K61&lt;&gt;"Pending"),AND(K61="Cleared",OR(NOT(ISNUMBER(L61)),L61&lt;B61)),AND(K61="Pending",L61&lt;&gt;"")),"REVIEW INPUT","OK"))</f>
        <v/>
      </c>
    </row>
    <row r="62" spans="1:13" x14ac:dyDescent="0.25">
      <c r="A62" s="4"/>
      <c r="B62" s="6"/>
      <c r="C62" s="4"/>
      <c r="D62" s="4"/>
      <c r="E62" s="7"/>
      <c r="F62" s="7"/>
      <c r="G62" s="4"/>
      <c r="H62" s="5"/>
      <c r="I62" t="str">
        <f>IF(H62="","",IFERROR(VLOOKUP(H62,Categories!$A$6:$B$35,2,FALSE),"UNMAPPED"))</f>
        <v/>
      </c>
      <c r="J62" s="4"/>
      <c r="K62" s="5"/>
      <c r="L62" s="6"/>
      <c r="M62" t="str">
        <f>IF(COUNTA(A62:H62,J62:L62)=0,"",IF(OR(A62="",COUNTIF($A$6:$A$205,A62)&lt;&gt;1,COUNTIF('Example Sources'!$A$6:$A$205,A62)&lt;&gt;1,COUNTIFS('Example Sources'!$A$6:$A$205,A62,'Example Sources'!$B$6:$B$205,B62,'Example Sources'!$C$6:$C$205,C62,'Example Sources'!$D$6:$D$205,D62,'Example Sources'!$E$6:$E$205,E62,'Example Sources'!$F$6:$F$205,F62,'Example Sources'!$G$6:$G$205,G62)&lt;&gt;1,NOT(ISNUMBER(B62)),C62="",D62="",G62="",COUNT(E62:F62)&lt;&gt;COUNTA(E62:F62),E62&lt;0,F62&lt;0,AND(E62&gt;0,F62&gt;0),SUM(E62:F62)=0,COUNTIF(Categories!$A$6:$A$35,H62)&lt;&gt;1,AND(I62&lt;&gt;"Income",I62&lt;&gt;"Expense",I62&lt;&gt;"Transfer",I62&lt;&gt;"Other"),AND(I62="Transfer",J62=""),AND(K62&lt;&gt;"Cleared",K62&lt;&gt;"Pending"),AND(K62="Cleared",OR(NOT(ISNUMBER(L62)),L62&lt;B62)),AND(K62="Pending",L62&lt;&gt;"")),"REVIEW INPUT","OK"))</f>
        <v/>
      </c>
    </row>
    <row r="63" spans="1:13" x14ac:dyDescent="0.25">
      <c r="A63" s="4"/>
      <c r="B63" s="6"/>
      <c r="C63" s="4"/>
      <c r="D63" s="4"/>
      <c r="E63" s="7"/>
      <c r="F63" s="7"/>
      <c r="G63" s="4"/>
      <c r="H63" s="5"/>
      <c r="I63" t="str">
        <f>IF(H63="","",IFERROR(VLOOKUP(H63,Categories!$A$6:$B$35,2,FALSE),"UNMAPPED"))</f>
        <v/>
      </c>
      <c r="J63" s="4"/>
      <c r="K63" s="5"/>
      <c r="L63" s="6"/>
      <c r="M63" t="str">
        <f>IF(COUNTA(A63:H63,J63:L63)=0,"",IF(OR(A63="",COUNTIF($A$6:$A$205,A63)&lt;&gt;1,COUNTIF('Example Sources'!$A$6:$A$205,A63)&lt;&gt;1,COUNTIFS('Example Sources'!$A$6:$A$205,A63,'Example Sources'!$B$6:$B$205,B63,'Example Sources'!$C$6:$C$205,C63,'Example Sources'!$D$6:$D$205,D63,'Example Sources'!$E$6:$E$205,E63,'Example Sources'!$F$6:$F$205,F63,'Example Sources'!$G$6:$G$205,G63)&lt;&gt;1,NOT(ISNUMBER(B63)),C63="",D63="",G63="",COUNT(E63:F63)&lt;&gt;COUNTA(E63:F63),E63&lt;0,F63&lt;0,AND(E63&gt;0,F63&gt;0),SUM(E63:F63)=0,COUNTIF(Categories!$A$6:$A$35,H63)&lt;&gt;1,AND(I63&lt;&gt;"Income",I63&lt;&gt;"Expense",I63&lt;&gt;"Transfer",I63&lt;&gt;"Other"),AND(I63="Transfer",J63=""),AND(K63&lt;&gt;"Cleared",K63&lt;&gt;"Pending"),AND(K63="Cleared",OR(NOT(ISNUMBER(L63)),L63&lt;B63)),AND(K63="Pending",L63&lt;&gt;"")),"REVIEW INPUT","OK"))</f>
        <v/>
      </c>
    </row>
    <row r="64" spans="1:13" x14ac:dyDescent="0.25">
      <c r="A64" s="4"/>
      <c r="B64" s="6"/>
      <c r="C64" s="4"/>
      <c r="D64" s="4"/>
      <c r="E64" s="7"/>
      <c r="F64" s="7"/>
      <c r="G64" s="4"/>
      <c r="H64" s="5"/>
      <c r="I64" t="str">
        <f>IF(H64="","",IFERROR(VLOOKUP(H64,Categories!$A$6:$B$35,2,FALSE),"UNMAPPED"))</f>
        <v/>
      </c>
      <c r="J64" s="4"/>
      <c r="K64" s="5"/>
      <c r="L64" s="6"/>
      <c r="M64" t="str">
        <f>IF(COUNTA(A64:H64,J64:L64)=0,"",IF(OR(A64="",COUNTIF($A$6:$A$205,A64)&lt;&gt;1,COUNTIF('Example Sources'!$A$6:$A$205,A64)&lt;&gt;1,COUNTIFS('Example Sources'!$A$6:$A$205,A64,'Example Sources'!$B$6:$B$205,B64,'Example Sources'!$C$6:$C$205,C64,'Example Sources'!$D$6:$D$205,D64,'Example Sources'!$E$6:$E$205,E64,'Example Sources'!$F$6:$F$205,F64,'Example Sources'!$G$6:$G$205,G64)&lt;&gt;1,NOT(ISNUMBER(B64)),C64="",D64="",G64="",COUNT(E64:F64)&lt;&gt;COUNTA(E64:F64),E64&lt;0,F64&lt;0,AND(E64&gt;0,F64&gt;0),SUM(E64:F64)=0,COUNTIF(Categories!$A$6:$A$35,H64)&lt;&gt;1,AND(I64&lt;&gt;"Income",I64&lt;&gt;"Expense",I64&lt;&gt;"Transfer",I64&lt;&gt;"Other"),AND(I64="Transfer",J64=""),AND(K64&lt;&gt;"Cleared",K64&lt;&gt;"Pending"),AND(K64="Cleared",OR(NOT(ISNUMBER(L64)),L64&lt;B64)),AND(K64="Pending",L64&lt;&gt;"")),"REVIEW INPUT","OK"))</f>
        <v/>
      </c>
    </row>
    <row r="65" spans="1:13" x14ac:dyDescent="0.25">
      <c r="A65" s="4"/>
      <c r="B65" s="6"/>
      <c r="C65" s="4"/>
      <c r="D65" s="4"/>
      <c r="E65" s="7"/>
      <c r="F65" s="7"/>
      <c r="G65" s="4"/>
      <c r="H65" s="5"/>
      <c r="I65" t="str">
        <f>IF(H65="","",IFERROR(VLOOKUP(H65,Categories!$A$6:$B$35,2,FALSE),"UNMAPPED"))</f>
        <v/>
      </c>
      <c r="J65" s="4"/>
      <c r="K65" s="5"/>
      <c r="L65" s="6"/>
      <c r="M65" t="str">
        <f>IF(COUNTA(A65:H65,J65:L65)=0,"",IF(OR(A65="",COUNTIF($A$6:$A$205,A65)&lt;&gt;1,COUNTIF('Example Sources'!$A$6:$A$205,A65)&lt;&gt;1,COUNTIFS('Example Sources'!$A$6:$A$205,A65,'Example Sources'!$B$6:$B$205,B65,'Example Sources'!$C$6:$C$205,C65,'Example Sources'!$D$6:$D$205,D65,'Example Sources'!$E$6:$E$205,E65,'Example Sources'!$F$6:$F$205,F65,'Example Sources'!$G$6:$G$205,G65)&lt;&gt;1,NOT(ISNUMBER(B65)),C65="",D65="",G65="",COUNT(E65:F65)&lt;&gt;COUNTA(E65:F65),E65&lt;0,F65&lt;0,AND(E65&gt;0,F65&gt;0),SUM(E65:F65)=0,COUNTIF(Categories!$A$6:$A$35,H65)&lt;&gt;1,AND(I65&lt;&gt;"Income",I65&lt;&gt;"Expense",I65&lt;&gt;"Transfer",I65&lt;&gt;"Other"),AND(I65="Transfer",J65=""),AND(K65&lt;&gt;"Cleared",K65&lt;&gt;"Pending"),AND(K65="Cleared",OR(NOT(ISNUMBER(L65)),L65&lt;B65)),AND(K65="Pending",L65&lt;&gt;"")),"REVIEW INPUT","OK"))</f>
        <v/>
      </c>
    </row>
    <row r="66" spans="1:13" x14ac:dyDescent="0.25">
      <c r="A66" s="4"/>
      <c r="B66" s="6"/>
      <c r="C66" s="4"/>
      <c r="D66" s="4"/>
      <c r="E66" s="7"/>
      <c r="F66" s="7"/>
      <c r="G66" s="4"/>
      <c r="H66" s="5"/>
      <c r="I66" t="str">
        <f>IF(H66="","",IFERROR(VLOOKUP(H66,Categories!$A$6:$B$35,2,FALSE),"UNMAPPED"))</f>
        <v/>
      </c>
      <c r="J66" s="4"/>
      <c r="K66" s="5"/>
      <c r="L66" s="6"/>
      <c r="M66" t="str">
        <f>IF(COUNTA(A66:H66,J66:L66)=0,"",IF(OR(A66="",COUNTIF($A$6:$A$205,A66)&lt;&gt;1,COUNTIF('Example Sources'!$A$6:$A$205,A66)&lt;&gt;1,COUNTIFS('Example Sources'!$A$6:$A$205,A66,'Example Sources'!$B$6:$B$205,B66,'Example Sources'!$C$6:$C$205,C66,'Example Sources'!$D$6:$D$205,D66,'Example Sources'!$E$6:$E$205,E66,'Example Sources'!$F$6:$F$205,F66,'Example Sources'!$G$6:$G$205,G66)&lt;&gt;1,NOT(ISNUMBER(B66)),C66="",D66="",G66="",COUNT(E66:F66)&lt;&gt;COUNTA(E66:F66),E66&lt;0,F66&lt;0,AND(E66&gt;0,F66&gt;0),SUM(E66:F66)=0,COUNTIF(Categories!$A$6:$A$35,H66)&lt;&gt;1,AND(I66&lt;&gt;"Income",I66&lt;&gt;"Expense",I66&lt;&gt;"Transfer",I66&lt;&gt;"Other"),AND(I66="Transfer",J66=""),AND(K66&lt;&gt;"Cleared",K66&lt;&gt;"Pending"),AND(K66="Cleared",OR(NOT(ISNUMBER(L66)),L66&lt;B66)),AND(K66="Pending",L66&lt;&gt;"")),"REVIEW INPUT","OK"))</f>
        <v/>
      </c>
    </row>
    <row r="67" spans="1:13" x14ac:dyDescent="0.25">
      <c r="A67" s="4"/>
      <c r="B67" s="6"/>
      <c r="C67" s="4"/>
      <c r="D67" s="4"/>
      <c r="E67" s="7"/>
      <c r="F67" s="7"/>
      <c r="G67" s="4"/>
      <c r="H67" s="5"/>
      <c r="I67" t="str">
        <f>IF(H67="","",IFERROR(VLOOKUP(H67,Categories!$A$6:$B$35,2,FALSE),"UNMAPPED"))</f>
        <v/>
      </c>
      <c r="J67" s="4"/>
      <c r="K67" s="5"/>
      <c r="L67" s="6"/>
      <c r="M67" t="str">
        <f>IF(COUNTA(A67:H67,J67:L67)=0,"",IF(OR(A67="",COUNTIF($A$6:$A$205,A67)&lt;&gt;1,COUNTIF('Example Sources'!$A$6:$A$205,A67)&lt;&gt;1,COUNTIFS('Example Sources'!$A$6:$A$205,A67,'Example Sources'!$B$6:$B$205,B67,'Example Sources'!$C$6:$C$205,C67,'Example Sources'!$D$6:$D$205,D67,'Example Sources'!$E$6:$E$205,E67,'Example Sources'!$F$6:$F$205,F67,'Example Sources'!$G$6:$G$205,G67)&lt;&gt;1,NOT(ISNUMBER(B67)),C67="",D67="",G67="",COUNT(E67:F67)&lt;&gt;COUNTA(E67:F67),E67&lt;0,F67&lt;0,AND(E67&gt;0,F67&gt;0),SUM(E67:F67)=0,COUNTIF(Categories!$A$6:$A$35,H67)&lt;&gt;1,AND(I67&lt;&gt;"Income",I67&lt;&gt;"Expense",I67&lt;&gt;"Transfer",I67&lt;&gt;"Other"),AND(I67="Transfer",J67=""),AND(K67&lt;&gt;"Cleared",K67&lt;&gt;"Pending"),AND(K67="Cleared",OR(NOT(ISNUMBER(L67)),L67&lt;B67)),AND(K67="Pending",L67&lt;&gt;"")),"REVIEW INPUT","OK"))</f>
        <v/>
      </c>
    </row>
    <row r="68" spans="1:13" x14ac:dyDescent="0.25">
      <c r="A68" s="4"/>
      <c r="B68" s="6"/>
      <c r="C68" s="4"/>
      <c r="D68" s="4"/>
      <c r="E68" s="7"/>
      <c r="F68" s="7"/>
      <c r="G68" s="4"/>
      <c r="H68" s="5"/>
      <c r="I68" t="str">
        <f>IF(H68="","",IFERROR(VLOOKUP(H68,Categories!$A$6:$B$35,2,FALSE),"UNMAPPED"))</f>
        <v/>
      </c>
      <c r="J68" s="4"/>
      <c r="K68" s="5"/>
      <c r="L68" s="6"/>
      <c r="M68" t="str">
        <f>IF(COUNTA(A68:H68,J68:L68)=0,"",IF(OR(A68="",COUNTIF($A$6:$A$205,A68)&lt;&gt;1,COUNTIF('Example Sources'!$A$6:$A$205,A68)&lt;&gt;1,COUNTIFS('Example Sources'!$A$6:$A$205,A68,'Example Sources'!$B$6:$B$205,B68,'Example Sources'!$C$6:$C$205,C68,'Example Sources'!$D$6:$D$205,D68,'Example Sources'!$E$6:$E$205,E68,'Example Sources'!$F$6:$F$205,F68,'Example Sources'!$G$6:$G$205,G68)&lt;&gt;1,NOT(ISNUMBER(B68)),C68="",D68="",G68="",COUNT(E68:F68)&lt;&gt;COUNTA(E68:F68),E68&lt;0,F68&lt;0,AND(E68&gt;0,F68&gt;0),SUM(E68:F68)=0,COUNTIF(Categories!$A$6:$A$35,H68)&lt;&gt;1,AND(I68&lt;&gt;"Income",I68&lt;&gt;"Expense",I68&lt;&gt;"Transfer",I68&lt;&gt;"Other"),AND(I68="Transfer",J68=""),AND(K68&lt;&gt;"Cleared",K68&lt;&gt;"Pending"),AND(K68="Cleared",OR(NOT(ISNUMBER(L68)),L68&lt;B68)),AND(K68="Pending",L68&lt;&gt;"")),"REVIEW INPUT","OK"))</f>
        <v/>
      </c>
    </row>
    <row r="69" spans="1:13" x14ac:dyDescent="0.25">
      <c r="A69" s="4"/>
      <c r="B69" s="6"/>
      <c r="C69" s="4"/>
      <c r="D69" s="4"/>
      <c r="E69" s="7"/>
      <c r="F69" s="7"/>
      <c r="G69" s="4"/>
      <c r="H69" s="5"/>
      <c r="I69" t="str">
        <f>IF(H69="","",IFERROR(VLOOKUP(H69,Categories!$A$6:$B$35,2,FALSE),"UNMAPPED"))</f>
        <v/>
      </c>
      <c r="J69" s="4"/>
      <c r="K69" s="5"/>
      <c r="L69" s="6"/>
      <c r="M69" t="str">
        <f>IF(COUNTA(A69:H69,J69:L69)=0,"",IF(OR(A69="",COUNTIF($A$6:$A$205,A69)&lt;&gt;1,COUNTIF('Example Sources'!$A$6:$A$205,A69)&lt;&gt;1,COUNTIFS('Example Sources'!$A$6:$A$205,A69,'Example Sources'!$B$6:$B$205,B69,'Example Sources'!$C$6:$C$205,C69,'Example Sources'!$D$6:$D$205,D69,'Example Sources'!$E$6:$E$205,E69,'Example Sources'!$F$6:$F$205,F69,'Example Sources'!$G$6:$G$205,G69)&lt;&gt;1,NOT(ISNUMBER(B69)),C69="",D69="",G69="",COUNT(E69:F69)&lt;&gt;COUNTA(E69:F69),E69&lt;0,F69&lt;0,AND(E69&gt;0,F69&gt;0),SUM(E69:F69)=0,COUNTIF(Categories!$A$6:$A$35,H69)&lt;&gt;1,AND(I69&lt;&gt;"Income",I69&lt;&gt;"Expense",I69&lt;&gt;"Transfer",I69&lt;&gt;"Other"),AND(I69="Transfer",J69=""),AND(K69&lt;&gt;"Cleared",K69&lt;&gt;"Pending"),AND(K69="Cleared",OR(NOT(ISNUMBER(L69)),L69&lt;B69)),AND(K69="Pending",L69&lt;&gt;"")),"REVIEW INPUT","OK"))</f>
        <v/>
      </c>
    </row>
    <row r="70" spans="1:13" x14ac:dyDescent="0.25">
      <c r="A70" s="4"/>
      <c r="B70" s="6"/>
      <c r="C70" s="4"/>
      <c r="D70" s="4"/>
      <c r="E70" s="7"/>
      <c r="F70" s="7"/>
      <c r="G70" s="4"/>
      <c r="H70" s="5"/>
      <c r="I70" t="str">
        <f>IF(H70="","",IFERROR(VLOOKUP(H70,Categories!$A$6:$B$35,2,FALSE),"UNMAPPED"))</f>
        <v/>
      </c>
      <c r="J70" s="4"/>
      <c r="K70" s="5"/>
      <c r="L70" s="6"/>
      <c r="M70" t="str">
        <f>IF(COUNTA(A70:H70,J70:L70)=0,"",IF(OR(A70="",COUNTIF($A$6:$A$205,A70)&lt;&gt;1,COUNTIF('Example Sources'!$A$6:$A$205,A70)&lt;&gt;1,COUNTIFS('Example Sources'!$A$6:$A$205,A70,'Example Sources'!$B$6:$B$205,B70,'Example Sources'!$C$6:$C$205,C70,'Example Sources'!$D$6:$D$205,D70,'Example Sources'!$E$6:$E$205,E70,'Example Sources'!$F$6:$F$205,F70,'Example Sources'!$G$6:$G$205,G70)&lt;&gt;1,NOT(ISNUMBER(B70)),C70="",D70="",G70="",COUNT(E70:F70)&lt;&gt;COUNTA(E70:F70),E70&lt;0,F70&lt;0,AND(E70&gt;0,F70&gt;0),SUM(E70:F70)=0,COUNTIF(Categories!$A$6:$A$35,H70)&lt;&gt;1,AND(I70&lt;&gt;"Income",I70&lt;&gt;"Expense",I70&lt;&gt;"Transfer",I70&lt;&gt;"Other"),AND(I70="Transfer",J70=""),AND(K70&lt;&gt;"Cleared",K70&lt;&gt;"Pending"),AND(K70="Cleared",OR(NOT(ISNUMBER(L70)),L70&lt;B70)),AND(K70="Pending",L70&lt;&gt;"")),"REVIEW INPUT","OK"))</f>
        <v/>
      </c>
    </row>
    <row r="71" spans="1:13" x14ac:dyDescent="0.25">
      <c r="A71" s="4"/>
      <c r="B71" s="6"/>
      <c r="C71" s="4"/>
      <c r="D71" s="4"/>
      <c r="E71" s="7"/>
      <c r="F71" s="7"/>
      <c r="G71" s="4"/>
      <c r="H71" s="5"/>
      <c r="I71" t="str">
        <f>IF(H71="","",IFERROR(VLOOKUP(H71,Categories!$A$6:$B$35,2,FALSE),"UNMAPPED"))</f>
        <v/>
      </c>
      <c r="J71" s="4"/>
      <c r="K71" s="5"/>
      <c r="L71" s="6"/>
      <c r="M71" t="str">
        <f>IF(COUNTA(A71:H71,J71:L71)=0,"",IF(OR(A71="",COUNTIF($A$6:$A$205,A71)&lt;&gt;1,COUNTIF('Example Sources'!$A$6:$A$205,A71)&lt;&gt;1,COUNTIFS('Example Sources'!$A$6:$A$205,A71,'Example Sources'!$B$6:$B$205,B71,'Example Sources'!$C$6:$C$205,C71,'Example Sources'!$D$6:$D$205,D71,'Example Sources'!$E$6:$E$205,E71,'Example Sources'!$F$6:$F$205,F71,'Example Sources'!$G$6:$G$205,G71)&lt;&gt;1,NOT(ISNUMBER(B71)),C71="",D71="",G71="",COUNT(E71:F71)&lt;&gt;COUNTA(E71:F71),E71&lt;0,F71&lt;0,AND(E71&gt;0,F71&gt;0),SUM(E71:F71)=0,COUNTIF(Categories!$A$6:$A$35,H71)&lt;&gt;1,AND(I71&lt;&gt;"Income",I71&lt;&gt;"Expense",I71&lt;&gt;"Transfer",I71&lt;&gt;"Other"),AND(I71="Transfer",J71=""),AND(K71&lt;&gt;"Cleared",K71&lt;&gt;"Pending"),AND(K71="Cleared",OR(NOT(ISNUMBER(L71)),L71&lt;B71)),AND(K71="Pending",L71&lt;&gt;"")),"REVIEW INPUT","OK"))</f>
        <v/>
      </c>
    </row>
    <row r="72" spans="1:13" x14ac:dyDescent="0.25">
      <c r="A72" s="4"/>
      <c r="B72" s="6"/>
      <c r="C72" s="4"/>
      <c r="D72" s="4"/>
      <c r="E72" s="7"/>
      <c r="F72" s="7"/>
      <c r="G72" s="4"/>
      <c r="H72" s="5"/>
      <c r="I72" t="str">
        <f>IF(H72="","",IFERROR(VLOOKUP(H72,Categories!$A$6:$B$35,2,FALSE),"UNMAPPED"))</f>
        <v/>
      </c>
      <c r="J72" s="4"/>
      <c r="K72" s="5"/>
      <c r="L72" s="6"/>
      <c r="M72" t="str">
        <f>IF(COUNTA(A72:H72,J72:L72)=0,"",IF(OR(A72="",COUNTIF($A$6:$A$205,A72)&lt;&gt;1,COUNTIF('Example Sources'!$A$6:$A$205,A72)&lt;&gt;1,COUNTIFS('Example Sources'!$A$6:$A$205,A72,'Example Sources'!$B$6:$B$205,B72,'Example Sources'!$C$6:$C$205,C72,'Example Sources'!$D$6:$D$205,D72,'Example Sources'!$E$6:$E$205,E72,'Example Sources'!$F$6:$F$205,F72,'Example Sources'!$G$6:$G$205,G72)&lt;&gt;1,NOT(ISNUMBER(B72)),C72="",D72="",G72="",COUNT(E72:F72)&lt;&gt;COUNTA(E72:F72),E72&lt;0,F72&lt;0,AND(E72&gt;0,F72&gt;0),SUM(E72:F72)=0,COUNTIF(Categories!$A$6:$A$35,H72)&lt;&gt;1,AND(I72&lt;&gt;"Income",I72&lt;&gt;"Expense",I72&lt;&gt;"Transfer",I72&lt;&gt;"Other"),AND(I72="Transfer",J72=""),AND(K72&lt;&gt;"Cleared",K72&lt;&gt;"Pending"),AND(K72="Cleared",OR(NOT(ISNUMBER(L72)),L72&lt;B72)),AND(K72="Pending",L72&lt;&gt;"")),"REVIEW INPUT","OK"))</f>
        <v/>
      </c>
    </row>
    <row r="73" spans="1:13" x14ac:dyDescent="0.25">
      <c r="A73" s="4"/>
      <c r="B73" s="6"/>
      <c r="C73" s="4"/>
      <c r="D73" s="4"/>
      <c r="E73" s="7"/>
      <c r="F73" s="7"/>
      <c r="G73" s="4"/>
      <c r="H73" s="5"/>
      <c r="I73" t="str">
        <f>IF(H73="","",IFERROR(VLOOKUP(H73,Categories!$A$6:$B$35,2,FALSE),"UNMAPPED"))</f>
        <v/>
      </c>
      <c r="J73" s="4"/>
      <c r="K73" s="5"/>
      <c r="L73" s="6"/>
      <c r="M73" t="str">
        <f>IF(COUNTA(A73:H73,J73:L73)=0,"",IF(OR(A73="",COUNTIF($A$6:$A$205,A73)&lt;&gt;1,COUNTIF('Example Sources'!$A$6:$A$205,A73)&lt;&gt;1,COUNTIFS('Example Sources'!$A$6:$A$205,A73,'Example Sources'!$B$6:$B$205,B73,'Example Sources'!$C$6:$C$205,C73,'Example Sources'!$D$6:$D$205,D73,'Example Sources'!$E$6:$E$205,E73,'Example Sources'!$F$6:$F$205,F73,'Example Sources'!$G$6:$G$205,G73)&lt;&gt;1,NOT(ISNUMBER(B73)),C73="",D73="",G73="",COUNT(E73:F73)&lt;&gt;COUNTA(E73:F73),E73&lt;0,F73&lt;0,AND(E73&gt;0,F73&gt;0),SUM(E73:F73)=0,COUNTIF(Categories!$A$6:$A$35,H73)&lt;&gt;1,AND(I73&lt;&gt;"Income",I73&lt;&gt;"Expense",I73&lt;&gt;"Transfer",I73&lt;&gt;"Other"),AND(I73="Transfer",J73=""),AND(K73&lt;&gt;"Cleared",K73&lt;&gt;"Pending"),AND(K73="Cleared",OR(NOT(ISNUMBER(L73)),L73&lt;B73)),AND(K73="Pending",L73&lt;&gt;"")),"REVIEW INPUT","OK"))</f>
        <v/>
      </c>
    </row>
    <row r="74" spans="1:13" x14ac:dyDescent="0.25">
      <c r="A74" s="4"/>
      <c r="B74" s="6"/>
      <c r="C74" s="4"/>
      <c r="D74" s="4"/>
      <c r="E74" s="7"/>
      <c r="F74" s="7"/>
      <c r="G74" s="4"/>
      <c r="H74" s="5"/>
      <c r="I74" t="str">
        <f>IF(H74="","",IFERROR(VLOOKUP(H74,Categories!$A$6:$B$35,2,FALSE),"UNMAPPED"))</f>
        <v/>
      </c>
      <c r="J74" s="4"/>
      <c r="K74" s="5"/>
      <c r="L74" s="6"/>
      <c r="M74" t="str">
        <f>IF(COUNTA(A74:H74,J74:L74)=0,"",IF(OR(A74="",COUNTIF($A$6:$A$205,A74)&lt;&gt;1,COUNTIF('Example Sources'!$A$6:$A$205,A74)&lt;&gt;1,COUNTIFS('Example Sources'!$A$6:$A$205,A74,'Example Sources'!$B$6:$B$205,B74,'Example Sources'!$C$6:$C$205,C74,'Example Sources'!$D$6:$D$205,D74,'Example Sources'!$E$6:$E$205,E74,'Example Sources'!$F$6:$F$205,F74,'Example Sources'!$G$6:$G$205,G74)&lt;&gt;1,NOT(ISNUMBER(B74)),C74="",D74="",G74="",COUNT(E74:F74)&lt;&gt;COUNTA(E74:F74),E74&lt;0,F74&lt;0,AND(E74&gt;0,F74&gt;0),SUM(E74:F74)=0,COUNTIF(Categories!$A$6:$A$35,H74)&lt;&gt;1,AND(I74&lt;&gt;"Income",I74&lt;&gt;"Expense",I74&lt;&gt;"Transfer",I74&lt;&gt;"Other"),AND(I74="Transfer",J74=""),AND(K74&lt;&gt;"Cleared",K74&lt;&gt;"Pending"),AND(K74="Cleared",OR(NOT(ISNUMBER(L74)),L74&lt;B74)),AND(K74="Pending",L74&lt;&gt;"")),"REVIEW INPUT","OK"))</f>
        <v/>
      </c>
    </row>
    <row r="75" spans="1:13" x14ac:dyDescent="0.25">
      <c r="A75" s="4"/>
      <c r="B75" s="6"/>
      <c r="C75" s="4"/>
      <c r="D75" s="4"/>
      <c r="E75" s="7"/>
      <c r="F75" s="7"/>
      <c r="G75" s="4"/>
      <c r="H75" s="5"/>
      <c r="I75" t="str">
        <f>IF(H75="","",IFERROR(VLOOKUP(H75,Categories!$A$6:$B$35,2,FALSE),"UNMAPPED"))</f>
        <v/>
      </c>
      <c r="J75" s="4"/>
      <c r="K75" s="5"/>
      <c r="L75" s="6"/>
      <c r="M75" t="str">
        <f>IF(COUNTA(A75:H75,J75:L75)=0,"",IF(OR(A75="",COUNTIF($A$6:$A$205,A75)&lt;&gt;1,COUNTIF('Example Sources'!$A$6:$A$205,A75)&lt;&gt;1,COUNTIFS('Example Sources'!$A$6:$A$205,A75,'Example Sources'!$B$6:$B$205,B75,'Example Sources'!$C$6:$C$205,C75,'Example Sources'!$D$6:$D$205,D75,'Example Sources'!$E$6:$E$205,E75,'Example Sources'!$F$6:$F$205,F75,'Example Sources'!$G$6:$G$205,G75)&lt;&gt;1,NOT(ISNUMBER(B75)),C75="",D75="",G75="",COUNT(E75:F75)&lt;&gt;COUNTA(E75:F75),E75&lt;0,F75&lt;0,AND(E75&gt;0,F75&gt;0),SUM(E75:F75)=0,COUNTIF(Categories!$A$6:$A$35,H75)&lt;&gt;1,AND(I75&lt;&gt;"Income",I75&lt;&gt;"Expense",I75&lt;&gt;"Transfer",I75&lt;&gt;"Other"),AND(I75="Transfer",J75=""),AND(K75&lt;&gt;"Cleared",K75&lt;&gt;"Pending"),AND(K75="Cleared",OR(NOT(ISNUMBER(L75)),L75&lt;B75)),AND(K75="Pending",L75&lt;&gt;"")),"REVIEW INPUT","OK"))</f>
        <v/>
      </c>
    </row>
    <row r="76" spans="1:13" x14ac:dyDescent="0.25">
      <c r="A76" s="4"/>
      <c r="B76" s="6"/>
      <c r="C76" s="4"/>
      <c r="D76" s="4"/>
      <c r="E76" s="7"/>
      <c r="F76" s="7"/>
      <c r="G76" s="4"/>
      <c r="H76" s="5"/>
      <c r="I76" t="str">
        <f>IF(H76="","",IFERROR(VLOOKUP(H76,Categories!$A$6:$B$35,2,FALSE),"UNMAPPED"))</f>
        <v/>
      </c>
      <c r="J76" s="4"/>
      <c r="K76" s="5"/>
      <c r="L76" s="6"/>
      <c r="M76" t="str">
        <f>IF(COUNTA(A76:H76,J76:L76)=0,"",IF(OR(A76="",COUNTIF($A$6:$A$205,A76)&lt;&gt;1,COUNTIF('Example Sources'!$A$6:$A$205,A76)&lt;&gt;1,COUNTIFS('Example Sources'!$A$6:$A$205,A76,'Example Sources'!$B$6:$B$205,B76,'Example Sources'!$C$6:$C$205,C76,'Example Sources'!$D$6:$D$205,D76,'Example Sources'!$E$6:$E$205,E76,'Example Sources'!$F$6:$F$205,F76,'Example Sources'!$G$6:$G$205,G76)&lt;&gt;1,NOT(ISNUMBER(B76)),C76="",D76="",G76="",COUNT(E76:F76)&lt;&gt;COUNTA(E76:F76),E76&lt;0,F76&lt;0,AND(E76&gt;0,F76&gt;0),SUM(E76:F76)=0,COUNTIF(Categories!$A$6:$A$35,H76)&lt;&gt;1,AND(I76&lt;&gt;"Income",I76&lt;&gt;"Expense",I76&lt;&gt;"Transfer",I76&lt;&gt;"Other"),AND(I76="Transfer",J76=""),AND(K76&lt;&gt;"Cleared",K76&lt;&gt;"Pending"),AND(K76="Cleared",OR(NOT(ISNUMBER(L76)),L76&lt;B76)),AND(K76="Pending",L76&lt;&gt;"")),"REVIEW INPUT","OK"))</f>
        <v/>
      </c>
    </row>
    <row r="77" spans="1:13" x14ac:dyDescent="0.25">
      <c r="A77" s="4"/>
      <c r="B77" s="6"/>
      <c r="C77" s="4"/>
      <c r="D77" s="4"/>
      <c r="E77" s="7"/>
      <c r="F77" s="7"/>
      <c r="G77" s="4"/>
      <c r="H77" s="5"/>
      <c r="I77" t="str">
        <f>IF(H77="","",IFERROR(VLOOKUP(H77,Categories!$A$6:$B$35,2,FALSE),"UNMAPPED"))</f>
        <v/>
      </c>
      <c r="J77" s="4"/>
      <c r="K77" s="5"/>
      <c r="L77" s="6"/>
      <c r="M77" t="str">
        <f>IF(COUNTA(A77:H77,J77:L77)=0,"",IF(OR(A77="",COUNTIF($A$6:$A$205,A77)&lt;&gt;1,COUNTIF('Example Sources'!$A$6:$A$205,A77)&lt;&gt;1,COUNTIFS('Example Sources'!$A$6:$A$205,A77,'Example Sources'!$B$6:$B$205,B77,'Example Sources'!$C$6:$C$205,C77,'Example Sources'!$D$6:$D$205,D77,'Example Sources'!$E$6:$E$205,E77,'Example Sources'!$F$6:$F$205,F77,'Example Sources'!$G$6:$G$205,G77)&lt;&gt;1,NOT(ISNUMBER(B77)),C77="",D77="",G77="",COUNT(E77:F77)&lt;&gt;COUNTA(E77:F77),E77&lt;0,F77&lt;0,AND(E77&gt;0,F77&gt;0),SUM(E77:F77)=0,COUNTIF(Categories!$A$6:$A$35,H77)&lt;&gt;1,AND(I77&lt;&gt;"Income",I77&lt;&gt;"Expense",I77&lt;&gt;"Transfer",I77&lt;&gt;"Other"),AND(I77="Transfer",J77=""),AND(K77&lt;&gt;"Cleared",K77&lt;&gt;"Pending"),AND(K77="Cleared",OR(NOT(ISNUMBER(L77)),L77&lt;B77)),AND(K77="Pending",L77&lt;&gt;"")),"REVIEW INPUT","OK"))</f>
        <v/>
      </c>
    </row>
    <row r="78" spans="1:13" x14ac:dyDescent="0.25">
      <c r="A78" s="4"/>
      <c r="B78" s="6"/>
      <c r="C78" s="4"/>
      <c r="D78" s="4"/>
      <c r="E78" s="7"/>
      <c r="F78" s="7"/>
      <c r="G78" s="4"/>
      <c r="H78" s="5"/>
      <c r="I78" t="str">
        <f>IF(H78="","",IFERROR(VLOOKUP(H78,Categories!$A$6:$B$35,2,FALSE),"UNMAPPED"))</f>
        <v/>
      </c>
      <c r="J78" s="4"/>
      <c r="K78" s="5"/>
      <c r="L78" s="6"/>
      <c r="M78" t="str">
        <f>IF(COUNTA(A78:H78,J78:L78)=0,"",IF(OR(A78="",COUNTIF($A$6:$A$205,A78)&lt;&gt;1,COUNTIF('Example Sources'!$A$6:$A$205,A78)&lt;&gt;1,COUNTIFS('Example Sources'!$A$6:$A$205,A78,'Example Sources'!$B$6:$B$205,B78,'Example Sources'!$C$6:$C$205,C78,'Example Sources'!$D$6:$D$205,D78,'Example Sources'!$E$6:$E$205,E78,'Example Sources'!$F$6:$F$205,F78,'Example Sources'!$G$6:$G$205,G78)&lt;&gt;1,NOT(ISNUMBER(B78)),C78="",D78="",G78="",COUNT(E78:F78)&lt;&gt;COUNTA(E78:F78),E78&lt;0,F78&lt;0,AND(E78&gt;0,F78&gt;0),SUM(E78:F78)=0,COUNTIF(Categories!$A$6:$A$35,H78)&lt;&gt;1,AND(I78&lt;&gt;"Income",I78&lt;&gt;"Expense",I78&lt;&gt;"Transfer",I78&lt;&gt;"Other"),AND(I78="Transfer",J78=""),AND(K78&lt;&gt;"Cleared",K78&lt;&gt;"Pending"),AND(K78="Cleared",OR(NOT(ISNUMBER(L78)),L78&lt;B78)),AND(K78="Pending",L78&lt;&gt;"")),"REVIEW INPUT","OK"))</f>
        <v/>
      </c>
    </row>
    <row r="79" spans="1:13" x14ac:dyDescent="0.25">
      <c r="A79" s="4"/>
      <c r="B79" s="6"/>
      <c r="C79" s="4"/>
      <c r="D79" s="4"/>
      <c r="E79" s="7"/>
      <c r="F79" s="7"/>
      <c r="G79" s="4"/>
      <c r="H79" s="5"/>
      <c r="I79" t="str">
        <f>IF(H79="","",IFERROR(VLOOKUP(H79,Categories!$A$6:$B$35,2,FALSE),"UNMAPPED"))</f>
        <v/>
      </c>
      <c r="J79" s="4"/>
      <c r="K79" s="5"/>
      <c r="L79" s="6"/>
      <c r="M79" t="str">
        <f>IF(COUNTA(A79:H79,J79:L79)=0,"",IF(OR(A79="",COUNTIF($A$6:$A$205,A79)&lt;&gt;1,COUNTIF('Example Sources'!$A$6:$A$205,A79)&lt;&gt;1,COUNTIFS('Example Sources'!$A$6:$A$205,A79,'Example Sources'!$B$6:$B$205,B79,'Example Sources'!$C$6:$C$205,C79,'Example Sources'!$D$6:$D$205,D79,'Example Sources'!$E$6:$E$205,E79,'Example Sources'!$F$6:$F$205,F79,'Example Sources'!$G$6:$G$205,G79)&lt;&gt;1,NOT(ISNUMBER(B79)),C79="",D79="",G79="",COUNT(E79:F79)&lt;&gt;COUNTA(E79:F79),E79&lt;0,F79&lt;0,AND(E79&gt;0,F79&gt;0),SUM(E79:F79)=0,COUNTIF(Categories!$A$6:$A$35,H79)&lt;&gt;1,AND(I79&lt;&gt;"Income",I79&lt;&gt;"Expense",I79&lt;&gt;"Transfer",I79&lt;&gt;"Other"),AND(I79="Transfer",J79=""),AND(K79&lt;&gt;"Cleared",K79&lt;&gt;"Pending"),AND(K79="Cleared",OR(NOT(ISNUMBER(L79)),L79&lt;B79)),AND(K79="Pending",L79&lt;&gt;"")),"REVIEW INPUT","OK"))</f>
        <v/>
      </c>
    </row>
    <row r="80" spans="1:13" x14ac:dyDescent="0.25">
      <c r="A80" s="4"/>
      <c r="B80" s="6"/>
      <c r="C80" s="4"/>
      <c r="D80" s="4"/>
      <c r="E80" s="7"/>
      <c r="F80" s="7"/>
      <c r="G80" s="4"/>
      <c r="H80" s="5"/>
      <c r="I80" t="str">
        <f>IF(H80="","",IFERROR(VLOOKUP(H80,Categories!$A$6:$B$35,2,FALSE),"UNMAPPED"))</f>
        <v/>
      </c>
      <c r="J80" s="4"/>
      <c r="K80" s="5"/>
      <c r="L80" s="6"/>
      <c r="M80" t="str">
        <f>IF(COUNTA(A80:H80,J80:L80)=0,"",IF(OR(A80="",COUNTIF($A$6:$A$205,A80)&lt;&gt;1,COUNTIF('Example Sources'!$A$6:$A$205,A80)&lt;&gt;1,COUNTIFS('Example Sources'!$A$6:$A$205,A80,'Example Sources'!$B$6:$B$205,B80,'Example Sources'!$C$6:$C$205,C80,'Example Sources'!$D$6:$D$205,D80,'Example Sources'!$E$6:$E$205,E80,'Example Sources'!$F$6:$F$205,F80,'Example Sources'!$G$6:$G$205,G80)&lt;&gt;1,NOT(ISNUMBER(B80)),C80="",D80="",G80="",COUNT(E80:F80)&lt;&gt;COUNTA(E80:F80),E80&lt;0,F80&lt;0,AND(E80&gt;0,F80&gt;0),SUM(E80:F80)=0,COUNTIF(Categories!$A$6:$A$35,H80)&lt;&gt;1,AND(I80&lt;&gt;"Income",I80&lt;&gt;"Expense",I80&lt;&gt;"Transfer",I80&lt;&gt;"Other"),AND(I80="Transfer",J80=""),AND(K80&lt;&gt;"Cleared",K80&lt;&gt;"Pending"),AND(K80="Cleared",OR(NOT(ISNUMBER(L80)),L80&lt;B80)),AND(K80="Pending",L80&lt;&gt;"")),"REVIEW INPUT","OK"))</f>
        <v/>
      </c>
    </row>
    <row r="81" spans="1:13" x14ac:dyDescent="0.25">
      <c r="A81" s="4"/>
      <c r="B81" s="6"/>
      <c r="C81" s="4"/>
      <c r="D81" s="4"/>
      <c r="E81" s="7"/>
      <c r="F81" s="7"/>
      <c r="G81" s="4"/>
      <c r="H81" s="5"/>
      <c r="I81" t="str">
        <f>IF(H81="","",IFERROR(VLOOKUP(H81,Categories!$A$6:$B$35,2,FALSE),"UNMAPPED"))</f>
        <v/>
      </c>
      <c r="J81" s="4"/>
      <c r="K81" s="5"/>
      <c r="L81" s="6"/>
      <c r="M81" t="str">
        <f>IF(COUNTA(A81:H81,J81:L81)=0,"",IF(OR(A81="",COUNTIF($A$6:$A$205,A81)&lt;&gt;1,COUNTIF('Example Sources'!$A$6:$A$205,A81)&lt;&gt;1,COUNTIFS('Example Sources'!$A$6:$A$205,A81,'Example Sources'!$B$6:$B$205,B81,'Example Sources'!$C$6:$C$205,C81,'Example Sources'!$D$6:$D$205,D81,'Example Sources'!$E$6:$E$205,E81,'Example Sources'!$F$6:$F$205,F81,'Example Sources'!$G$6:$G$205,G81)&lt;&gt;1,NOT(ISNUMBER(B81)),C81="",D81="",G81="",COUNT(E81:F81)&lt;&gt;COUNTA(E81:F81),E81&lt;0,F81&lt;0,AND(E81&gt;0,F81&gt;0),SUM(E81:F81)=0,COUNTIF(Categories!$A$6:$A$35,H81)&lt;&gt;1,AND(I81&lt;&gt;"Income",I81&lt;&gt;"Expense",I81&lt;&gt;"Transfer",I81&lt;&gt;"Other"),AND(I81="Transfer",J81=""),AND(K81&lt;&gt;"Cleared",K81&lt;&gt;"Pending"),AND(K81="Cleared",OR(NOT(ISNUMBER(L81)),L81&lt;B81)),AND(K81="Pending",L81&lt;&gt;"")),"REVIEW INPUT","OK"))</f>
        <v/>
      </c>
    </row>
    <row r="82" spans="1:13" x14ac:dyDescent="0.25">
      <c r="A82" s="4"/>
      <c r="B82" s="6"/>
      <c r="C82" s="4"/>
      <c r="D82" s="4"/>
      <c r="E82" s="7"/>
      <c r="F82" s="7"/>
      <c r="G82" s="4"/>
      <c r="H82" s="5"/>
      <c r="I82" t="str">
        <f>IF(H82="","",IFERROR(VLOOKUP(H82,Categories!$A$6:$B$35,2,FALSE),"UNMAPPED"))</f>
        <v/>
      </c>
      <c r="J82" s="4"/>
      <c r="K82" s="5"/>
      <c r="L82" s="6"/>
      <c r="M82" t="str">
        <f>IF(COUNTA(A82:H82,J82:L82)=0,"",IF(OR(A82="",COUNTIF($A$6:$A$205,A82)&lt;&gt;1,COUNTIF('Example Sources'!$A$6:$A$205,A82)&lt;&gt;1,COUNTIFS('Example Sources'!$A$6:$A$205,A82,'Example Sources'!$B$6:$B$205,B82,'Example Sources'!$C$6:$C$205,C82,'Example Sources'!$D$6:$D$205,D82,'Example Sources'!$E$6:$E$205,E82,'Example Sources'!$F$6:$F$205,F82,'Example Sources'!$G$6:$G$205,G82)&lt;&gt;1,NOT(ISNUMBER(B82)),C82="",D82="",G82="",COUNT(E82:F82)&lt;&gt;COUNTA(E82:F82),E82&lt;0,F82&lt;0,AND(E82&gt;0,F82&gt;0),SUM(E82:F82)=0,COUNTIF(Categories!$A$6:$A$35,H82)&lt;&gt;1,AND(I82&lt;&gt;"Income",I82&lt;&gt;"Expense",I82&lt;&gt;"Transfer",I82&lt;&gt;"Other"),AND(I82="Transfer",J82=""),AND(K82&lt;&gt;"Cleared",K82&lt;&gt;"Pending"),AND(K82="Cleared",OR(NOT(ISNUMBER(L82)),L82&lt;B82)),AND(K82="Pending",L82&lt;&gt;"")),"REVIEW INPUT","OK"))</f>
        <v/>
      </c>
    </row>
    <row r="83" spans="1:13" x14ac:dyDescent="0.25">
      <c r="A83" s="4"/>
      <c r="B83" s="6"/>
      <c r="C83" s="4"/>
      <c r="D83" s="4"/>
      <c r="E83" s="7"/>
      <c r="F83" s="7"/>
      <c r="G83" s="4"/>
      <c r="H83" s="5"/>
      <c r="I83" t="str">
        <f>IF(H83="","",IFERROR(VLOOKUP(H83,Categories!$A$6:$B$35,2,FALSE),"UNMAPPED"))</f>
        <v/>
      </c>
      <c r="J83" s="4"/>
      <c r="K83" s="5"/>
      <c r="L83" s="6"/>
      <c r="M83" t="str">
        <f>IF(COUNTA(A83:H83,J83:L83)=0,"",IF(OR(A83="",COUNTIF($A$6:$A$205,A83)&lt;&gt;1,COUNTIF('Example Sources'!$A$6:$A$205,A83)&lt;&gt;1,COUNTIFS('Example Sources'!$A$6:$A$205,A83,'Example Sources'!$B$6:$B$205,B83,'Example Sources'!$C$6:$C$205,C83,'Example Sources'!$D$6:$D$205,D83,'Example Sources'!$E$6:$E$205,E83,'Example Sources'!$F$6:$F$205,F83,'Example Sources'!$G$6:$G$205,G83)&lt;&gt;1,NOT(ISNUMBER(B83)),C83="",D83="",G83="",COUNT(E83:F83)&lt;&gt;COUNTA(E83:F83),E83&lt;0,F83&lt;0,AND(E83&gt;0,F83&gt;0),SUM(E83:F83)=0,COUNTIF(Categories!$A$6:$A$35,H83)&lt;&gt;1,AND(I83&lt;&gt;"Income",I83&lt;&gt;"Expense",I83&lt;&gt;"Transfer",I83&lt;&gt;"Other"),AND(I83="Transfer",J83=""),AND(K83&lt;&gt;"Cleared",K83&lt;&gt;"Pending"),AND(K83="Cleared",OR(NOT(ISNUMBER(L83)),L83&lt;B83)),AND(K83="Pending",L83&lt;&gt;"")),"REVIEW INPUT","OK"))</f>
        <v/>
      </c>
    </row>
    <row r="84" spans="1:13" x14ac:dyDescent="0.25">
      <c r="A84" s="4"/>
      <c r="B84" s="6"/>
      <c r="C84" s="4"/>
      <c r="D84" s="4"/>
      <c r="E84" s="7"/>
      <c r="F84" s="7"/>
      <c r="G84" s="4"/>
      <c r="H84" s="5"/>
      <c r="I84" t="str">
        <f>IF(H84="","",IFERROR(VLOOKUP(H84,Categories!$A$6:$B$35,2,FALSE),"UNMAPPED"))</f>
        <v/>
      </c>
      <c r="J84" s="4"/>
      <c r="K84" s="5"/>
      <c r="L84" s="6"/>
      <c r="M84" t="str">
        <f>IF(COUNTA(A84:H84,J84:L84)=0,"",IF(OR(A84="",COUNTIF($A$6:$A$205,A84)&lt;&gt;1,COUNTIF('Example Sources'!$A$6:$A$205,A84)&lt;&gt;1,COUNTIFS('Example Sources'!$A$6:$A$205,A84,'Example Sources'!$B$6:$B$205,B84,'Example Sources'!$C$6:$C$205,C84,'Example Sources'!$D$6:$D$205,D84,'Example Sources'!$E$6:$E$205,E84,'Example Sources'!$F$6:$F$205,F84,'Example Sources'!$G$6:$G$205,G84)&lt;&gt;1,NOT(ISNUMBER(B84)),C84="",D84="",G84="",COUNT(E84:F84)&lt;&gt;COUNTA(E84:F84),E84&lt;0,F84&lt;0,AND(E84&gt;0,F84&gt;0),SUM(E84:F84)=0,COUNTIF(Categories!$A$6:$A$35,H84)&lt;&gt;1,AND(I84&lt;&gt;"Income",I84&lt;&gt;"Expense",I84&lt;&gt;"Transfer",I84&lt;&gt;"Other"),AND(I84="Transfer",J84=""),AND(K84&lt;&gt;"Cleared",K84&lt;&gt;"Pending"),AND(K84="Cleared",OR(NOT(ISNUMBER(L84)),L84&lt;B84)),AND(K84="Pending",L84&lt;&gt;"")),"REVIEW INPUT","OK"))</f>
        <v/>
      </c>
    </row>
    <row r="85" spans="1:13" x14ac:dyDescent="0.25">
      <c r="A85" s="4"/>
      <c r="B85" s="6"/>
      <c r="C85" s="4"/>
      <c r="D85" s="4"/>
      <c r="E85" s="7"/>
      <c r="F85" s="7"/>
      <c r="G85" s="4"/>
      <c r="H85" s="5"/>
      <c r="I85" t="str">
        <f>IF(H85="","",IFERROR(VLOOKUP(H85,Categories!$A$6:$B$35,2,FALSE),"UNMAPPED"))</f>
        <v/>
      </c>
      <c r="J85" s="4"/>
      <c r="K85" s="5"/>
      <c r="L85" s="6"/>
      <c r="M85" t="str">
        <f>IF(COUNTA(A85:H85,J85:L85)=0,"",IF(OR(A85="",COUNTIF($A$6:$A$205,A85)&lt;&gt;1,COUNTIF('Example Sources'!$A$6:$A$205,A85)&lt;&gt;1,COUNTIFS('Example Sources'!$A$6:$A$205,A85,'Example Sources'!$B$6:$B$205,B85,'Example Sources'!$C$6:$C$205,C85,'Example Sources'!$D$6:$D$205,D85,'Example Sources'!$E$6:$E$205,E85,'Example Sources'!$F$6:$F$205,F85,'Example Sources'!$G$6:$G$205,G85)&lt;&gt;1,NOT(ISNUMBER(B85)),C85="",D85="",G85="",COUNT(E85:F85)&lt;&gt;COUNTA(E85:F85),E85&lt;0,F85&lt;0,AND(E85&gt;0,F85&gt;0),SUM(E85:F85)=0,COUNTIF(Categories!$A$6:$A$35,H85)&lt;&gt;1,AND(I85&lt;&gt;"Income",I85&lt;&gt;"Expense",I85&lt;&gt;"Transfer",I85&lt;&gt;"Other"),AND(I85="Transfer",J85=""),AND(K85&lt;&gt;"Cleared",K85&lt;&gt;"Pending"),AND(K85="Cleared",OR(NOT(ISNUMBER(L85)),L85&lt;B85)),AND(K85="Pending",L85&lt;&gt;"")),"REVIEW INPUT","OK"))</f>
        <v/>
      </c>
    </row>
    <row r="86" spans="1:13" x14ac:dyDescent="0.25">
      <c r="A86" s="4"/>
      <c r="B86" s="6"/>
      <c r="C86" s="4"/>
      <c r="D86" s="4"/>
      <c r="E86" s="7"/>
      <c r="F86" s="7"/>
      <c r="G86" s="4"/>
      <c r="H86" s="5"/>
      <c r="I86" t="str">
        <f>IF(H86="","",IFERROR(VLOOKUP(H86,Categories!$A$6:$B$35,2,FALSE),"UNMAPPED"))</f>
        <v/>
      </c>
      <c r="J86" s="4"/>
      <c r="K86" s="5"/>
      <c r="L86" s="6"/>
      <c r="M86" t="str">
        <f>IF(COUNTA(A86:H86,J86:L86)=0,"",IF(OR(A86="",COUNTIF($A$6:$A$205,A86)&lt;&gt;1,COUNTIF('Example Sources'!$A$6:$A$205,A86)&lt;&gt;1,COUNTIFS('Example Sources'!$A$6:$A$205,A86,'Example Sources'!$B$6:$B$205,B86,'Example Sources'!$C$6:$C$205,C86,'Example Sources'!$D$6:$D$205,D86,'Example Sources'!$E$6:$E$205,E86,'Example Sources'!$F$6:$F$205,F86,'Example Sources'!$G$6:$G$205,G86)&lt;&gt;1,NOT(ISNUMBER(B86)),C86="",D86="",G86="",COUNT(E86:F86)&lt;&gt;COUNTA(E86:F86),E86&lt;0,F86&lt;0,AND(E86&gt;0,F86&gt;0),SUM(E86:F86)=0,COUNTIF(Categories!$A$6:$A$35,H86)&lt;&gt;1,AND(I86&lt;&gt;"Income",I86&lt;&gt;"Expense",I86&lt;&gt;"Transfer",I86&lt;&gt;"Other"),AND(I86="Transfer",J86=""),AND(K86&lt;&gt;"Cleared",K86&lt;&gt;"Pending"),AND(K86="Cleared",OR(NOT(ISNUMBER(L86)),L86&lt;B86)),AND(K86="Pending",L86&lt;&gt;"")),"REVIEW INPUT","OK"))</f>
        <v/>
      </c>
    </row>
    <row r="87" spans="1:13" x14ac:dyDescent="0.25">
      <c r="A87" s="4"/>
      <c r="B87" s="6"/>
      <c r="C87" s="4"/>
      <c r="D87" s="4"/>
      <c r="E87" s="7"/>
      <c r="F87" s="7"/>
      <c r="G87" s="4"/>
      <c r="H87" s="5"/>
      <c r="I87" t="str">
        <f>IF(H87="","",IFERROR(VLOOKUP(H87,Categories!$A$6:$B$35,2,FALSE),"UNMAPPED"))</f>
        <v/>
      </c>
      <c r="J87" s="4"/>
      <c r="K87" s="5"/>
      <c r="L87" s="6"/>
      <c r="M87" t="str">
        <f>IF(COUNTA(A87:H87,J87:L87)=0,"",IF(OR(A87="",COUNTIF($A$6:$A$205,A87)&lt;&gt;1,COUNTIF('Example Sources'!$A$6:$A$205,A87)&lt;&gt;1,COUNTIFS('Example Sources'!$A$6:$A$205,A87,'Example Sources'!$B$6:$B$205,B87,'Example Sources'!$C$6:$C$205,C87,'Example Sources'!$D$6:$D$205,D87,'Example Sources'!$E$6:$E$205,E87,'Example Sources'!$F$6:$F$205,F87,'Example Sources'!$G$6:$G$205,G87)&lt;&gt;1,NOT(ISNUMBER(B87)),C87="",D87="",G87="",COUNT(E87:F87)&lt;&gt;COUNTA(E87:F87),E87&lt;0,F87&lt;0,AND(E87&gt;0,F87&gt;0),SUM(E87:F87)=0,COUNTIF(Categories!$A$6:$A$35,H87)&lt;&gt;1,AND(I87&lt;&gt;"Income",I87&lt;&gt;"Expense",I87&lt;&gt;"Transfer",I87&lt;&gt;"Other"),AND(I87="Transfer",J87=""),AND(K87&lt;&gt;"Cleared",K87&lt;&gt;"Pending"),AND(K87="Cleared",OR(NOT(ISNUMBER(L87)),L87&lt;B87)),AND(K87="Pending",L87&lt;&gt;"")),"REVIEW INPUT","OK"))</f>
        <v/>
      </c>
    </row>
    <row r="88" spans="1:13" x14ac:dyDescent="0.25">
      <c r="A88" s="4"/>
      <c r="B88" s="6"/>
      <c r="C88" s="4"/>
      <c r="D88" s="4"/>
      <c r="E88" s="7"/>
      <c r="F88" s="7"/>
      <c r="G88" s="4"/>
      <c r="H88" s="5"/>
      <c r="I88" t="str">
        <f>IF(H88="","",IFERROR(VLOOKUP(H88,Categories!$A$6:$B$35,2,FALSE),"UNMAPPED"))</f>
        <v/>
      </c>
      <c r="J88" s="4"/>
      <c r="K88" s="5"/>
      <c r="L88" s="6"/>
      <c r="M88" t="str">
        <f>IF(COUNTA(A88:H88,J88:L88)=0,"",IF(OR(A88="",COUNTIF($A$6:$A$205,A88)&lt;&gt;1,COUNTIF('Example Sources'!$A$6:$A$205,A88)&lt;&gt;1,COUNTIFS('Example Sources'!$A$6:$A$205,A88,'Example Sources'!$B$6:$B$205,B88,'Example Sources'!$C$6:$C$205,C88,'Example Sources'!$D$6:$D$205,D88,'Example Sources'!$E$6:$E$205,E88,'Example Sources'!$F$6:$F$205,F88,'Example Sources'!$G$6:$G$205,G88)&lt;&gt;1,NOT(ISNUMBER(B88)),C88="",D88="",G88="",COUNT(E88:F88)&lt;&gt;COUNTA(E88:F88),E88&lt;0,F88&lt;0,AND(E88&gt;0,F88&gt;0),SUM(E88:F88)=0,COUNTIF(Categories!$A$6:$A$35,H88)&lt;&gt;1,AND(I88&lt;&gt;"Income",I88&lt;&gt;"Expense",I88&lt;&gt;"Transfer",I88&lt;&gt;"Other"),AND(I88="Transfer",J88=""),AND(K88&lt;&gt;"Cleared",K88&lt;&gt;"Pending"),AND(K88="Cleared",OR(NOT(ISNUMBER(L88)),L88&lt;B88)),AND(K88="Pending",L88&lt;&gt;"")),"REVIEW INPUT","OK"))</f>
        <v/>
      </c>
    </row>
    <row r="89" spans="1:13" x14ac:dyDescent="0.25">
      <c r="A89" s="4"/>
      <c r="B89" s="6"/>
      <c r="C89" s="4"/>
      <c r="D89" s="4"/>
      <c r="E89" s="7"/>
      <c r="F89" s="7"/>
      <c r="G89" s="4"/>
      <c r="H89" s="5"/>
      <c r="I89" t="str">
        <f>IF(H89="","",IFERROR(VLOOKUP(H89,Categories!$A$6:$B$35,2,FALSE),"UNMAPPED"))</f>
        <v/>
      </c>
      <c r="J89" s="4"/>
      <c r="K89" s="5"/>
      <c r="L89" s="6"/>
      <c r="M89" t="str">
        <f>IF(COUNTA(A89:H89,J89:L89)=0,"",IF(OR(A89="",COUNTIF($A$6:$A$205,A89)&lt;&gt;1,COUNTIF('Example Sources'!$A$6:$A$205,A89)&lt;&gt;1,COUNTIFS('Example Sources'!$A$6:$A$205,A89,'Example Sources'!$B$6:$B$205,B89,'Example Sources'!$C$6:$C$205,C89,'Example Sources'!$D$6:$D$205,D89,'Example Sources'!$E$6:$E$205,E89,'Example Sources'!$F$6:$F$205,F89,'Example Sources'!$G$6:$G$205,G89)&lt;&gt;1,NOT(ISNUMBER(B89)),C89="",D89="",G89="",COUNT(E89:F89)&lt;&gt;COUNTA(E89:F89),E89&lt;0,F89&lt;0,AND(E89&gt;0,F89&gt;0),SUM(E89:F89)=0,COUNTIF(Categories!$A$6:$A$35,H89)&lt;&gt;1,AND(I89&lt;&gt;"Income",I89&lt;&gt;"Expense",I89&lt;&gt;"Transfer",I89&lt;&gt;"Other"),AND(I89="Transfer",J89=""),AND(K89&lt;&gt;"Cleared",K89&lt;&gt;"Pending"),AND(K89="Cleared",OR(NOT(ISNUMBER(L89)),L89&lt;B89)),AND(K89="Pending",L89&lt;&gt;"")),"REVIEW INPUT","OK"))</f>
        <v/>
      </c>
    </row>
    <row r="90" spans="1:13" x14ac:dyDescent="0.25">
      <c r="A90" s="4"/>
      <c r="B90" s="6"/>
      <c r="C90" s="4"/>
      <c r="D90" s="4"/>
      <c r="E90" s="7"/>
      <c r="F90" s="7"/>
      <c r="G90" s="4"/>
      <c r="H90" s="5"/>
      <c r="I90" t="str">
        <f>IF(H90="","",IFERROR(VLOOKUP(H90,Categories!$A$6:$B$35,2,FALSE),"UNMAPPED"))</f>
        <v/>
      </c>
      <c r="J90" s="4"/>
      <c r="K90" s="5"/>
      <c r="L90" s="6"/>
      <c r="M90" t="str">
        <f>IF(COUNTA(A90:H90,J90:L90)=0,"",IF(OR(A90="",COUNTIF($A$6:$A$205,A90)&lt;&gt;1,COUNTIF('Example Sources'!$A$6:$A$205,A90)&lt;&gt;1,COUNTIFS('Example Sources'!$A$6:$A$205,A90,'Example Sources'!$B$6:$B$205,B90,'Example Sources'!$C$6:$C$205,C90,'Example Sources'!$D$6:$D$205,D90,'Example Sources'!$E$6:$E$205,E90,'Example Sources'!$F$6:$F$205,F90,'Example Sources'!$G$6:$G$205,G90)&lt;&gt;1,NOT(ISNUMBER(B90)),C90="",D90="",G90="",COUNT(E90:F90)&lt;&gt;COUNTA(E90:F90),E90&lt;0,F90&lt;0,AND(E90&gt;0,F90&gt;0),SUM(E90:F90)=0,COUNTIF(Categories!$A$6:$A$35,H90)&lt;&gt;1,AND(I90&lt;&gt;"Income",I90&lt;&gt;"Expense",I90&lt;&gt;"Transfer",I90&lt;&gt;"Other"),AND(I90="Transfer",J90=""),AND(K90&lt;&gt;"Cleared",K90&lt;&gt;"Pending"),AND(K90="Cleared",OR(NOT(ISNUMBER(L90)),L90&lt;B90)),AND(K90="Pending",L90&lt;&gt;"")),"REVIEW INPUT","OK"))</f>
        <v/>
      </c>
    </row>
    <row r="91" spans="1:13" x14ac:dyDescent="0.25">
      <c r="A91" s="4"/>
      <c r="B91" s="6"/>
      <c r="C91" s="4"/>
      <c r="D91" s="4"/>
      <c r="E91" s="7"/>
      <c r="F91" s="7"/>
      <c r="G91" s="4"/>
      <c r="H91" s="5"/>
      <c r="I91" t="str">
        <f>IF(H91="","",IFERROR(VLOOKUP(H91,Categories!$A$6:$B$35,2,FALSE),"UNMAPPED"))</f>
        <v/>
      </c>
      <c r="J91" s="4"/>
      <c r="K91" s="5"/>
      <c r="L91" s="6"/>
      <c r="M91" t="str">
        <f>IF(COUNTA(A91:H91,J91:L91)=0,"",IF(OR(A91="",COUNTIF($A$6:$A$205,A91)&lt;&gt;1,COUNTIF('Example Sources'!$A$6:$A$205,A91)&lt;&gt;1,COUNTIFS('Example Sources'!$A$6:$A$205,A91,'Example Sources'!$B$6:$B$205,B91,'Example Sources'!$C$6:$C$205,C91,'Example Sources'!$D$6:$D$205,D91,'Example Sources'!$E$6:$E$205,E91,'Example Sources'!$F$6:$F$205,F91,'Example Sources'!$G$6:$G$205,G91)&lt;&gt;1,NOT(ISNUMBER(B91)),C91="",D91="",G91="",COUNT(E91:F91)&lt;&gt;COUNTA(E91:F91),E91&lt;0,F91&lt;0,AND(E91&gt;0,F91&gt;0),SUM(E91:F91)=0,COUNTIF(Categories!$A$6:$A$35,H91)&lt;&gt;1,AND(I91&lt;&gt;"Income",I91&lt;&gt;"Expense",I91&lt;&gt;"Transfer",I91&lt;&gt;"Other"),AND(I91="Transfer",J91=""),AND(K91&lt;&gt;"Cleared",K91&lt;&gt;"Pending"),AND(K91="Cleared",OR(NOT(ISNUMBER(L91)),L91&lt;B91)),AND(K91="Pending",L91&lt;&gt;"")),"REVIEW INPUT","OK"))</f>
        <v/>
      </c>
    </row>
    <row r="92" spans="1:13" x14ac:dyDescent="0.25">
      <c r="A92" s="4"/>
      <c r="B92" s="6"/>
      <c r="C92" s="4"/>
      <c r="D92" s="4"/>
      <c r="E92" s="7"/>
      <c r="F92" s="7"/>
      <c r="G92" s="4"/>
      <c r="H92" s="5"/>
      <c r="I92" t="str">
        <f>IF(H92="","",IFERROR(VLOOKUP(H92,Categories!$A$6:$B$35,2,FALSE),"UNMAPPED"))</f>
        <v/>
      </c>
      <c r="J92" s="4"/>
      <c r="K92" s="5"/>
      <c r="L92" s="6"/>
      <c r="M92" t="str">
        <f>IF(COUNTA(A92:H92,J92:L92)=0,"",IF(OR(A92="",COUNTIF($A$6:$A$205,A92)&lt;&gt;1,COUNTIF('Example Sources'!$A$6:$A$205,A92)&lt;&gt;1,COUNTIFS('Example Sources'!$A$6:$A$205,A92,'Example Sources'!$B$6:$B$205,B92,'Example Sources'!$C$6:$C$205,C92,'Example Sources'!$D$6:$D$205,D92,'Example Sources'!$E$6:$E$205,E92,'Example Sources'!$F$6:$F$205,F92,'Example Sources'!$G$6:$G$205,G92)&lt;&gt;1,NOT(ISNUMBER(B92)),C92="",D92="",G92="",COUNT(E92:F92)&lt;&gt;COUNTA(E92:F92),E92&lt;0,F92&lt;0,AND(E92&gt;0,F92&gt;0),SUM(E92:F92)=0,COUNTIF(Categories!$A$6:$A$35,H92)&lt;&gt;1,AND(I92&lt;&gt;"Income",I92&lt;&gt;"Expense",I92&lt;&gt;"Transfer",I92&lt;&gt;"Other"),AND(I92="Transfer",J92=""),AND(K92&lt;&gt;"Cleared",K92&lt;&gt;"Pending"),AND(K92="Cleared",OR(NOT(ISNUMBER(L92)),L92&lt;B92)),AND(K92="Pending",L92&lt;&gt;"")),"REVIEW INPUT","OK"))</f>
        <v/>
      </c>
    </row>
    <row r="93" spans="1:13" x14ac:dyDescent="0.25">
      <c r="A93" s="4"/>
      <c r="B93" s="6"/>
      <c r="C93" s="4"/>
      <c r="D93" s="4"/>
      <c r="E93" s="7"/>
      <c r="F93" s="7"/>
      <c r="G93" s="4"/>
      <c r="H93" s="5"/>
      <c r="I93" t="str">
        <f>IF(H93="","",IFERROR(VLOOKUP(H93,Categories!$A$6:$B$35,2,FALSE),"UNMAPPED"))</f>
        <v/>
      </c>
      <c r="J93" s="4"/>
      <c r="K93" s="5"/>
      <c r="L93" s="6"/>
      <c r="M93" t="str">
        <f>IF(COUNTA(A93:H93,J93:L93)=0,"",IF(OR(A93="",COUNTIF($A$6:$A$205,A93)&lt;&gt;1,COUNTIF('Example Sources'!$A$6:$A$205,A93)&lt;&gt;1,COUNTIFS('Example Sources'!$A$6:$A$205,A93,'Example Sources'!$B$6:$B$205,B93,'Example Sources'!$C$6:$C$205,C93,'Example Sources'!$D$6:$D$205,D93,'Example Sources'!$E$6:$E$205,E93,'Example Sources'!$F$6:$F$205,F93,'Example Sources'!$G$6:$G$205,G93)&lt;&gt;1,NOT(ISNUMBER(B93)),C93="",D93="",G93="",COUNT(E93:F93)&lt;&gt;COUNTA(E93:F93),E93&lt;0,F93&lt;0,AND(E93&gt;0,F93&gt;0),SUM(E93:F93)=0,COUNTIF(Categories!$A$6:$A$35,H93)&lt;&gt;1,AND(I93&lt;&gt;"Income",I93&lt;&gt;"Expense",I93&lt;&gt;"Transfer",I93&lt;&gt;"Other"),AND(I93="Transfer",J93=""),AND(K93&lt;&gt;"Cleared",K93&lt;&gt;"Pending"),AND(K93="Cleared",OR(NOT(ISNUMBER(L93)),L93&lt;B93)),AND(K93="Pending",L93&lt;&gt;"")),"REVIEW INPUT","OK"))</f>
        <v/>
      </c>
    </row>
    <row r="94" spans="1:13" x14ac:dyDescent="0.25">
      <c r="A94" s="4"/>
      <c r="B94" s="6"/>
      <c r="C94" s="4"/>
      <c r="D94" s="4"/>
      <c r="E94" s="7"/>
      <c r="F94" s="7"/>
      <c r="G94" s="4"/>
      <c r="H94" s="5"/>
      <c r="I94" t="str">
        <f>IF(H94="","",IFERROR(VLOOKUP(H94,Categories!$A$6:$B$35,2,FALSE),"UNMAPPED"))</f>
        <v/>
      </c>
      <c r="J94" s="4"/>
      <c r="K94" s="5"/>
      <c r="L94" s="6"/>
      <c r="M94" t="str">
        <f>IF(COUNTA(A94:H94,J94:L94)=0,"",IF(OR(A94="",COUNTIF($A$6:$A$205,A94)&lt;&gt;1,COUNTIF('Example Sources'!$A$6:$A$205,A94)&lt;&gt;1,COUNTIFS('Example Sources'!$A$6:$A$205,A94,'Example Sources'!$B$6:$B$205,B94,'Example Sources'!$C$6:$C$205,C94,'Example Sources'!$D$6:$D$205,D94,'Example Sources'!$E$6:$E$205,E94,'Example Sources'!$F$6:$F$205,F94,'Example Sources'!$G$6:$G$205,G94)&lt;&gt;1,NOT(ISNUMBER(B94)),C94="",D94="",G94="",COUNT(E94:F94)&lt;&gt;COUNTA(E94:F94),E94&lt;0,F94&lt;0,AND(E94&gt;0,F94&gt;0),SUM(E94:F94)=0,COUNTIF(Categories!$A$6:$A$35,H94)&lt;&gt;1,AND(I94&lt;&gt;"Income",I94&lt;&gt;"Expense",I94&lt;&gt;"Transfer",I94&lt;&gt;"Other"),AND(I94="Transfer",J94=""),AND(K94&lt;&gt;"Cleared",K94&lt;&gt;"Pending"),AND(K94="Cleared",OR(NOT(ISNUMBER(L94)),L94&lt;B94)),AND(K94="Pending",L94&lt;&gt;"")),"REVIEW INPUT","OK"))</f>
        <v/>
      </c>
    </row>
    <row r="95" spans="1:13" x14ac:dyDescent="0.25">
      <c r="A95" s="4"/>
      <c r="B95" s="6"/>
      <c r="C95" s="4"/>
      <c r="D95" s="4"/>
      <c r="E95" s="7"/>
      <c r="F95" s="7"/>
      <c r="G95" s="4"/>
      <c r="H95" s="5"/>
      <c r="I95" t="str">
        <f>IF(H95="","",IFERROR(VLOOKUP(H95,Categories!$A$6:$B$35,2,FALSE),"UNMAPPED"))</f>
        <v/>
      </c>
      <c r="J95" s="4"/>
      <c r="K95" s="5"/>
      <c r="L95" s="6"/>
      <c r="M95" t="str">
        <f>IF(COUNTA(A95:H95,J95:L95)=0,"",IF(OR(A95="",COUNTIF($A$6:$A$205,A95)&lt;&gt;1,COUNTIF('Example Sources'!$A$6:$A$205,A95)&lt;&gt;1,COUNTIFS('Example Sources'!$A$6:$A$205,A95,'Example Sources'!$B$6:$B$205,B95,'Example Sources'!$C$6:$C$205,C95,'Example Sources'!$D$6:$D$205,D95,'Example Sources'!$E$6:$E$205,E95,'Example Sources'!$F$6:$F$205,F95,'Example Sources'!$G$6:$G$205,G95)&lt;&gt;1,NOT(ISNUMBER(B95)),C95="",D95="",G95="",COUNT(E95:F95)&lt;&gt;COUNTA(E95:F95),E95&lt;0,F95&lt;0,AND(E95&gt;0,F95&gt;0),SUM(E95:F95)=0,COUNTIF(Categories!$A$6:$A$35,H95)&lt;&gt;1,AND(I95&lt;&gt;"Income",I95&lt;&gt;"Expense",I95&lt;&gt;"Transfer",I95&lt;&gt;"Other"),AND(I95="Transfer",J95=""),AND(K95&lt;&gt;"Cleared",K95&lt;&gt;"Pending"),AND(K95="Cleared",OR(NOT(ISNUMBER(L95)),L95&lt;B95)),AND(K95="Pending",L95&lt;&gt;"")),"REVIEW INPUT","OK"))</f>
        <v/>
      </c>
    </row>
    <row r="96" spans="1:13" x14ac:dyDescent="0.25">
      <c r="A96" s="4"/>
      <c r="B96" s="6"/>
      <c r="C96" s="4"/>
      <c r="D96" s="4"/>
      <c r="E96" s="7"/>
      <c r="F96" s="7"/>
      <c r="G96" s="4"/>
      <c r="H96" s="5"/>
      <c r="I96" t="str">
        <f>IF(H96="","",IFERROR(VLOOKUP(H96,Categories!$A$6:$B$35,2,FALSE),"UNMAPPED"))</f>
        <v/>
      </c>
      <c r="J96" s="4"/>
      <c r="K96" s="5"/>
      <c r="L96" s="6"/>
      <c r="M96" t="str">
        <f>IF(COUNTA(A96:H96,J96:L96)=0,"",IF(OR(A96="",COUNTIF($A$6:$A$205,A96)&lt;&gt;1,COUNTIF('Example Sources'!$A$6:$A$205,A96)&lt;&gt;1,COUNTIFS('Example Sources'!$A$6:$A$205,A96,'Example Sources'!$B$6:$B$205,B96,'Example Sources'!$C$6:$C$205,C96,'Example Sources'!$D$6:$D$205,D96,'Example Sources'!$E$6:$E$205,E96,'Example Sources'!$F$6:$F$205,F96,'Example Sources'!$G$6:$G$205,G96)&lt;&gt;1,NOT(ISNUMBER(B96)),C96="",D96="",G96="",COUNT(E96:F96)&lt;&gt;COUNTA(E96:F96),E96&lt;0,F96&lt;0,AND(E96&gt;0,F96&gt;0),SUM(E96:F96)=0,COUNTIF(Categories!$A$6:$A$35,H96)&lt;&gt;1,AND(I96&lt;&gt;"Income",I96&lt;&gt;"Expense",I96&lt;&gt;"Transfer",I96&lt;&gt;"Other"),AND(I96="Transfer",J96=""),AND(K96&lt;&gt;"Cleared",K96&lt;&gt;"Pending"),AND(K96="Cleared",OR(NOT(ISNUMBER(L96)),L96&lt;B96)),AND(K96="Pending",L96&lt;&gt;"")),"REVIEW INPUT","OK"))</f>
        <v/>
      </c>
    </row>
    <row r="97" spans="1:13" x14ac:dyDescent="0.25">
      <c r="A97" s="4"/>
      <c r="B97" s="6"/>
      <c r="C97" s="4"/>
      <c r="D97" s="4"/>
      <c r="E97" s="7"/>
      <c r="F97" s="7"/>
      <c r="G97" s="4"/>
      <c r="H97" s="5"/>
      <c r="I97" t="str">
        <f>IF(H97="","",IFERROR(VLOOKUP(H97,Categories!$A$6:$B$35,2,FALSE),"UNMAPPED"))</f>
        <v/>
      </c>
      <c r="J97" s="4"/>
      <c r="K97" s="5"/>
      <c r="L97" s="6"/>
      <c r="M97" t="str">
        <f>IF(COUNTA(A97:H97,J97:L97)=0,"",IF(OR(A97="",COUNTIF($A$6:$A$205,A97)&lt;&gt;1,COUNTIF('Example Sources'!$A$6:$A$205,A97)&lt;&gt;1,COUNTIFS('Example Sources'!$A$6:$A$205,A97,'Example Sources'!$B$6:$B$205,B97,'Example Sources'!$C$6:$C$205,C97,'Example Sources'!$D$6:$D$205,D97,'Example Sources'!$E$6:$E$205,E97,'Example Sources'!$F$6:$F$205,F97,'Example Sources'!$G$6:$G$205,G97)&lt;&gt;1,NOT(ISNUMBER(B97)),C97="",D97="",G97="",COUNT(E97:F97)&lt;&gt;COUNTA(E97:F97),E97&lt;0,F97&lt;0,AND(E97&gt;0,F97&gt;0),SUM(E97:F97)=0,COUNTIF(Categories!$A$6:$A$35,H97)&lt;&gt;1,AND(I97&lt;&gt;"Income",I97&lt;&gt;"Expense",I97&lt;&gt;"Transfer",I97&lt;&gt;"Other"),AND(I97="Transfer",J97=""),AND(K97&lt;&gt;"Cleared",K97&lt;&gt;"Pending"),AND(K97="Cleared",OR(NOT(ISNUMBER(L97)),L97&lt;B97)),AND(K97="Pending",L97&lt;&gt;"")),"REVIEW INPUT","OK"))</f>
        <v/>
      </c>
    </row>
    <row r="98" spans="1:13" x14ac:dyDescent="0.25">
      <c r="A98" s="4"/>
      <c r="B98" s="6"/>
      <c r="C98" s="4"/>
      <c r="D98" s="4"/>
      <c r="E98" s="7"/>
      <c r="F98" s="7"/>
      <c r="G98" s="4"/>
      <c r="H98" s="5"/>
      <c r="I98" t="str">
        <f>IF(H98="","",IFERROR(VLOOKUP(H98,Categories!$A$6:$B$35,2,FALSE),"UNMAPPED"))</f>
        <v/>
      </c>
      <c r="J98" s="4"/>
      <c r="K98" s="5"/>
      <c r="L98" s="6"/>
      <c r="M98" t="str">
        <f>IF(COUNTA(A98:H98,J98:L98)=0,"",IF(OR(A98="",COUNTIF($A$6:$A$205,A98)&lt;&gt;1,COUNTIF('Example Sources'!$A$6:$A$205,A98)&lt;&gt;1,COUNTIFS('Example Sources'!$A$6:$A$205,A98,'Example Sources'!$B$6:$B$205,B98,'Example Sources'!$C$6:$C$205,C98,'Example Sources'!$D$6:$D$205,D98,'Example Sources'!$E$6:$E$205,E98,'Example Sources'!$F$6:$F$205,F98,'Example Sources'!$G$6:$G$205,G98)&lt;&gt;1,NOT(ISNUMBER(B98)),C98="",D98="",G98="",COUNT(E98:F98)&lt;&gt;COUNTA(E98:F98),E98&lt;0,F98&lt;0,AND(E98&gt;0,F98&gt;0),SUM(E98:F98)=0,COUNTIF(Categories!$A$6:$A$35,H98)&lt;&gt;1,AND(I98&lt;&gt;"Income",I98&lt;&gt;"Expense",I98&lt;&gt;"Transfer",I98&lt;&gt;"Other"),AND(I98="Transfer",J98=""),AND(K98&lt;&gt;"Cleared",K98&lt;&gt;"Pending"),AND(K98="Cleared",OR(NOT(ISNUMBER(L98)),L98&lt;B98)),AND(K98="Pending",L98&lt;&gt;"")),"REVIEW INPUT","OK"))</f>
        <v/>
      </c>
    </row>
    <row r="99" spans="1:13" x14ac:dyDescent="0.25">
      <c r="A99" s="4"/>
      <c r="B99" s="6"/>
      <c r="C99" s="4"/>
      <c r="D99" s="4"/>
      <c r="E99" s="7"/>
      <c r="F99" s="7"/>
      <c r="G99" s="4"/>
      <c r="H99" s="5"/>
      <c r="I99" t="str">
        <f>IF(H99="","",IFERROR(VLOOKUP(H99,Categories!$A$6:$B$35,2,FALSE),"UNMAPPED"))</f>
        <v/>
      </c>
      <c r="J99" s="4"/>
      <c r="K99" s="5"/>
      <c r="L99" s="6"/>
      <c r="M99" t="str">
        <f>IF(COUNTA(A99:H99,J99:L99)=0,"",IF(OR(A99="",COUNTIF($A$6:$A$205,A99)&lt;&gt;1,COUNTIF('Example Sources'!$A$6:$A$205,A99)&lt;&gt;1,COUNTIFS('Example Sources'!$A$6:$A$205,A99,'Example Sources'!$B$6:$B$205,B99,'Example Sources'!$C$6:$C$205,C99,'Example Sources'!$D$6:$D$205,D99,'Example Sources'!$E$6:$E$205,E99,'Example Sources'!$F$6:$F$205,F99,'Example Sources'!$G$6:$G$205,G99)&lt;&gt;1,NOT(ISNUMBER(B99)),C99="",D99="",G99="",COUNT(E99:F99)&lt;&gt;COUNTA(E99:F99),E99&lt;0,F99&lt;0,AND(E99&gt;0,F99&gt;0),SUM(E99:F99)=0,COUNTIF(Categories!$A$6:$A$35,H99)&lt;&gt;1,AND(I99&lt;&gt;"Income",I99&lt;&gt;"Expense",I99&lt;&gt;"Transfer",I99&lt;&gt;"Other"),AND(I99="Transfer",J99=""),AND(K99&lt;&gt;"Cleared",K99&lt;&gt;"Pending"),AND(K99="Cleared",OR(NOT(ISNUMBER(L99)),L99&lt;B99)),AND(K99="Pending",L99&lt;&gt;"")),"REVIEW INPUT","OK"))</f>
        <v/>
      </c>
    </row>
    <row r="100" spans="1:13" x14ac:dyDescent="0.25">
      <c r="A100" s="4"/>
      <c r="B100" s="6"/>
      <c r="C100" s="4"/>
      <c r="D100" s="4"/>
      <c r="E100" s="7"/>
      <c r="F100" s="7"/>
      <c r="G100" s="4"/>
      <c r="H100" s="5"/>
      <c r="I100" t="str">
        <f>IF(H100="","",IFERROR(VLOOKUP(H100,Categories!$A$6:$B$35,2,FALSE),"UNMAPPED"))</f>
        <v/>
      </c>
      <c r="J100" s="4"/>
      <c r="K100" s="5"/>
      <c r="L100" s="6"/>
      <c r="M100" t="str">
        <f>IF(COUNTA(A100:H100,J100:L100)=0,"",IF(OR(A100="",COUNTIF($A$6:$A$205,A100)&lt;&gt;1,COUNTIF('Example Sources'!$A$6:$A$205,A100)&lt;&gt;1,COUNTIFS('Example Sources'!$A$6:$A$205,A100,'Example Sources'!$B$6:$B$205,B100,'Example Sources'!$C$6:$C$205,C100,'Example Sources'!$D$6:$D$205,D100,'Example Sources'!$E$6:$E$205,E100,'Example Sources'!$F$6:$F$205,F100,'Example Sources'!$G$6:$G$205,G100)&lt;&gt;1,NOT(ISNUMBER(B100)),C100="",D100="",G100="",COUNT(E100:F100)&lt;&gt;COUNTA(E100:F100),E100&lt;0,F100&lt;0,AND(E100&gt;0,F100&gt;0),SUM(E100:F100)=0,COUNTIF(Categories!$A$6:$A$35,H100)&lt;&gt;1,AND(I100&lt;&gt;"Income",I100&lt;&gt;"Expense",I100&lt;&gt;"Transfer",I100&lt;&gt;"Other"),AND(I100="Transfer",J100=""),AND(K100&lt;&gt;"Cleared",K100&lt;&gt;"Pending"),AND(K100="Cleared",OR(NOT(ISNUMBER(L100)),L100&lt;B100)),AND(K100="Pending",L100&lt;&gt;"")),"REVIEW INPUT","OK"))</f>
        <v/>
      </c>
    </row>
    <row r="101" spans="1:13" x14ac:dyDescent="0.25">
      <c r="A101" s="4"/>
      <c r="B101" s="6"/>
      <c r="C101" s="4"/>
      <c r="D101" s="4"/>
      <c r="E101" s="7"/>
      <c r="F101" s="7"/>
      <c r="G101" s="4"/>
      <c r="H101" s="5"/>
      <c r="I101" t="str">
        <f>IF(H101="","",IFERROR(VLOOKUP(H101,Categories!$A$6:$B$35,2,FALSE),"UNMAPPED"))</f>
        <v/>
      </c>
      <c r="J101" s="4"/>
      <c r="K101" s="5"/>
      <c r="L101" s="6"/>
      <c r="M101" t="str">
        <f>IF(COUNTA(A101:H101,J101:L101)=0,"",IF(OR(A101="",COUNTIF($A$6:$A$205,A101)&lt;&gt;1,COUNTIF('Example Sources'!$A$6:$A$205,A101)&lt;&gt;1,COUNTIFS('Example Sources'!$A$6:$A$205,A101,'Example Sources'!$B$6:$B$205,B101,'Example Sources'!$C$6:$C$205,C101,'Example Sources'!$D$6:$D$205,D101,'Example Sources'!$E$6:$E$205,E101,'Example Sources'!$F$6:$F$205,F101,'Example Sources'!$G$6:$G$205,G101)&lt;&gt;1,NOT(ISNUMBER(B101)),C101="",D101="",G101="",COUNT(E101:F101)&lt;&gt;COUNTA(E101:F101),E101&lt;0,F101&lt;0,AND(E101&gt;0,F101&gt;0),SUM(E101:F101)=0,COUNTIF(Categories!$A$6:$A$35,H101)&lt;&gt;1,AND(I101&lt;&gt;"Income",I101&lt;&gt;"Expense",I101&lt;&gt;"Transfer",I101&lt;&gt;"Other"),AND(I101="Transfer",J101=""),AND(K101&lt;&gt;"Cleared",K101&lt;&gt;"Pending"),AND(K101="Cleared",OR(NOT(ISNUMBER(L101)),L101&lt;B101)),AND(K101="Pending",L101&lt;&gt;"")),"REVIEW INPUT","OK"))</f>
        <v/>
      </c>
    </row>
    <row r="102" spans="1:13" x14ac:dyDescent="0.25">
      <c r="A102" s="4"/>
      <c r="B102" s="6"/>
      <c r="C102" s="4"/>
      <c r="D102" s="4"/>
      <c r="E102" s="7"/>
      <c r="F102" s="7"/>
      <c r="G102" s="4"/>
      <c r="H102" s="5"/>
      <c r="I102" t="str">
        <f>IF(H102="","",IFERROR(VLOOKUP(H102,Categories!$A$6:$B$35,2,FALSE),"UNMAPPED"))</f>
        <v/>
      </c>
      <c r="J102" s="4"/>
      <c r="K102" s="5"/>
      <c r="L102" s="6"/>
      <c r="M102" t="str">
        <f>IF(COUNTA(A102:H102,J102:L102)=0,"",IF(OR(A102="",COUNTIF($A$6:$A$205,A102)&lt;&gt;1,COUNTIF('Example Sources'!$A$6:$A$205,A102)&lt;&gt;1,COUNTIFS('Example Sources'!$A$6:$A$205,A102,'Example Sources'!$B$6:$B$205,B102,'Example Sources'!$C$6:$C$205,C102,'Example Sources'!$D$6:$D$205,D102,'Example Sources'!$E$6:$E$205,E102,'Example Sources'!$F$6:$F$205,F102,'Example Sources'!$G$6:$G$205,G102)&lt;&gt;1,NOT(ISNUMBER(B102)),C102="",D102="",G102="",COUNT(E102:F102)&lt;&gt;COUNTA(E102:F102),E102&lt;0,F102&lt;0,AND(E102&gt;0,F102&gt;0),SUM(E102:F102)=0,COUNTIF(Categories!$A$6:$A$35,H102)&lt;&gt;1,AND(I102&lt;&gt;"Income",I102&lt;&gt;"Expense",I102&lt;&gt;"Transfer",I102&lt;&gt;"Other"),AND(I102="Transfer",J102=""),AND(K102&lt;&gt;"Cleared",K102&lt;&gt;"Pending"),AND(K102="Cleared",OR(NOT(ISNUMBER(L102)),L102&lt;B102)),AND(K102="Pending",L102&lt;&gt;"")),"REVIEW INPUT","OK"))</f>
        <v/>
      </c>
    </row>
    <row r="103" spans="1:13" x14ac:dyDescent="0.25">
      <c r="A103" s="4"/>
      <c r="B103" s="6"/>
      <c r="C103" s="4"/>
      <c r="D103" s="4"/>
      <c r="E103" s="7"/>
      <c r="F103" s="7"/>
      <c r="G103" s="4"/>
      <c r="H103" s="5"/>
      <c r="I103" t="str">
        <f>IF(H103="","",IFERROR(VLOOKUP(H103,Categories!$A$6:$B$35,2,FALSE),"UNMAPPED"))</f>
        <v/>
      </c>
      <c r="J103" s="4"/>
      <c r="K103" s="5"/>
      <c r="L103" s="6"/>
      <c r="M103" t="str">
        <f>IF(COUNTA(A103:H103,J103:L103)=0,"",IF(OR(A103="",COUNTIF($A$6:$A$205,A103)&lt;&gt;1,COUNTIF('Example Sources'!$A$6:$A$205,A103)&lt;&gt;1,COUNTIFS('Example Sources'!$A$6:$A$205,A103,'Example Sources'!$B$6:$B$205,B103,'Example Sources'!$C$6:$C$205,C103,'Example Sources'!$D$6:$D$205,D103,'Example Sources'!$E$6:$E$205,E103,'Example Sources'!$F$6:$F$205,F103,'Example Sources'!$G$6:$G$205,G103)&lt;&gt;1,NOT(ISNUMBER(B103)),C103="",D103="",G103="",COUNT(E103:F103)&lt;&gt;COUNTA(E103:F103),E103&lt;0,F103&lt;0,AND(E103&gt;0,F103&gt;0),SUM(E103:F103)=0,COUNTIF(Categories!$A$6:$A$35,H103)&lt;&gt;1,AND(I103&lt;&gt;"Income",I103&lt;&gt;"Expense",I103&lt;&gt;"Transfer",I103&lt;&gt;"Other"),AND(I103="Transfer",J103=""),AND(K103&lt;&gt;"Cleared",K103&lt;&gt;"Pending"),AND(K103="Cleared",OR(NOT(ISNUMBER(L103)),L103&lt;B103)),AND(K103="Pending",L103&lt;&gt;"")),"REVIEW INPUT","OK"))</f>
        <v/>
      </c>
    </row>
    <row r="104" spans="1:13" x14ac:dyDescent="0.25">
      <c r="A104" s="4"/>
      <c r="B104" s="6"/>
      <c r="C104" s="4"/>
      <c r="D104" s="4"/>
      <c r="E104" s="7"/>
      <c r="F104" s="7"/>
      <c r="G104" s="4"/>
      <c r="H104" s="5"/>
      <c r="I104" t="str">
        <f>IF(H104="","",IFERROR(VLOOKUP(H104,Categories!$A$6:$B$35,2,FALSE),"UNMAPPED"))</f>
        <v/>
      </c>
      <c r="J104" s="4"/>
      <c r="K104" s="5"/>
      <c r="L104" s="6"/>
      <c r="M104" t="str">
        <f>IF(COUNTA(A104:H104,J104:L104)=0,"",IF(OR(A104="",COUNTIF($A$6:$A$205,A104)&lt;&gt;1,COUNTIF('Example Sources'!$A$6:$A$205,A104)&lt;&gt;1,COUNTIFS('Example Sources'!$A$6:$A$205,A104,'Example Sources'!$B$6:$B$205,B104,'Example Sources'!$C$6:$C$205,C104,'Example Sources'!$D$6:$D$205,D104,'Example Sources'!$E$6:$E$205,E104,'Example Sources'!$F$6:$F$205,F104,'Example Sources'!$G$6:$G$205,G104)&lt;&gt;1,NOT(ISNUMBER(B104)),C104="",D104="",G104="",COUNT(E104:F104)&lt;&gt;COUNTA(E104:F104),E104&lt;0,F104&lt;0,AND(E104&gt;0,F104&gt;0),SUM(E104:F104)=0,COUNTIF(Categories!$A$6:$A$35,H104)&lt;&gt;1,AND(I104&lt;&gt;"Income",I104&lt;&gt;"Expense",I104&lt;&gt;"Transfer",I104&lt;&gt;"Other"),AND(I104="Transfer",J104=""),AND(K104&lt;&gt;"Cleared",K104&lt;&gt;"Pending"),AND(K104="Cleared",OR(NOT(ISNUMBER(L104)),L104&lt;B104)),AND(K104="Pending",L104&lt;&gt;"")),"REVIEW INPUT","OK"))</f>
        <v/>
      </c>
    </row>
    <row r="105" spans="1:13" x14ac:dyDescent="0.25">
      <c r="A105" s="4"/>
      <c r="B105" s="6"/>
      <c r="C105" s="4"/>
      <c r="D105" s="4"/>
      <c r="E105" s="7"/>
      <c r="F105" s="7"/>
      <c r="G105" s="4"/>
      <c r="H105" s="5"/>
      <c r="I105" t="str">
        <f>IF(H105="","",IFERROR(VLOOKUP(H105,Categories!$A$6:$B$35,2,FALSE),"UNMAPPED"))</f>
        <v/>
      </c>
      <c r="J105" s="4"/>
      <c r="K105" s="5"/>
      <c r="L105" s="6"/>
      <c r="M105" t="str">
        <f>IF(COUNTA(A105:H105,J105:L105)=0,"",IF(OR(A105="",COUNTIF($A$6:$A$205,A105)&lt;&gt;1,COUNTIF('Example Sources'!$A$6:$A$205,A105)&lt;&gt;1,COUNTIFS('Example Sources'!$A$6:$A$205,A105,'Example Sources'!$B$6:$B$205,B105,'Example Sources'!$C$6:$C$205,C105,'Example Sources'!$D$6:$D$205,D105,'Example Sources'!$E$6:$E$205,E105,'Example Sources'!$F$6:$F$205,F105,'Example Sources'!$G$6:$G$205,G105)&lt;&gt;1,NOT(ISNUMBER(B105)),C105="",D105="",G105="",COUNT(E105:F105)&lt;&gt;COUNTA(E105:F105),E105&lt;0,F105&lt;0,AND(E105&gt;0,F105&gt;0),SUM(E105:F105)=0,COUNTIF(Categories!$A$6:$A$35,H105)&lt;&gt;1,AND(I105&lt;&gt;"Income",I105&lt;&gt;"Expense",I105&lt;&gt;"Transfer",I105&lt;&gt;"Other"),AND(I105="Transfer",J105=""),AND(K105&lt;&gt;"Cleared",K105&lt;&gt;"Pending"),AND(K105="Cleared",OR(NOT(ISNUMBER(L105)),L105&lt;B105)),AND(K105="Pending",L105&lt;&gt;"")),"REVIEW INPUT","OK"))</f>
        <v/>
      </c>
    </row>
    <row r="106" spans="1:13" x14ac:dyDescent="0.25">
      <c r="A106" s="4"/>
      <c r="B106" s="6"/>
      <c r="C106" s="4"/>
      <c r="D106" s="4"/>
      <c r="E106" s="7"/>
      <c r="F106" s="7"/>
      <c r="G106" s="4"/>
      <c r="H106" s="5"/>
      <c r="I106" t="str">
        <f>IF(H106="","",IFERROR(VLOOKUP(H106,Categories!$A$6:$B$35,2,FALSE),"UNMAPPED"))</f>
        <v/>
      </c>
      <c r="J106" s="4"/>
      <c r="K106" s="5"/>
      <c r="L106" s="6"/>
      <c r="M106" t="str">
        <f>IF(COUNTA(A106:H106,J106:L106)=0,"",IF(OR(A106="",COUNTIF($A$6:$A$205,A106)&lt;&gt;1,COUNTIF('Example Sources'!$A$6:$A$205,A106)&lt;&gt;1,COUNTIFS('Example Sources'!$A$6:$A$205,A106,'Example Sources'!$B$6:$B$205,B106,'Example Sources'!$C$6:$C$205,C106,'Example Sources'!$D$6:$D$205,D106,'Example Sources'!$E$6:$E$205,E106,'Example Sources'!$F$6:$F$205,F106,'Example Sources'!$G$6:$G$205,G106)&lt;&gt;1,NOT(ISNUMBER(B106)),C106="",D106="",G106="",COUNT(E106:F106)&lt;&gt;COUNTA(E106:F106),E106&lt;0,F106&lt;0,AND(E106&gt;0,F106&gt;0),SUM(E106:F106)=0,COUNTIF(Categories!$A$6:$A$35,H106)&lt;&gt;1,AND(I106&lt;&gt;"Income",I106&lt;&gt;"Expense",I106&lt;&gt;"Transfer",I106&lt;&gt;"Other"),AND(I106="Transfer",J106=""),AND(K106&lt;&gt;"Cleared",K106&lt;&gt;"Pending"),AND(K106="Cleared",OR(NOT(ISNUMBER(L106)),L106&lt;B106)),AND(K106="Pending",L106&lt;&gt;"")),"REVIEW INPUT","OK"))</f>
        <v/>
      </c>
    </row>
    <row r="107" spans="1:13" x14ac:dyDescent="0.25">
      <c r="A107" s="4"/>
      <c r="B107" s="6"/>
      <c r="C107" s="4"/>
      <c r="D107" s="4"/>
      <c r="E107" s="7"/>
      <c r="F107" s="7"/>
      <c r="G107" s="4"/>
      <c r="H107" s="5"/>
      <c r="I107" t="str">
        <f>IF(H107="","",IFERROR(VLOOKUP(H107,Categories!$A$6:$B$35,2,FALSE),"UNMAPPED"))</f>
        <v/>
      </c>
      <c r="J107" s="4"/>
      <c r="K107" s="5"/>
      <c r="L107" s="6"/>
      <c r="M107" t="str">
        <f>IF(COUNTA(A107:H107,J107:L107)=0,"",IF(OR(A107="",COUNTIF($A$6:$A$205,A107)&lt;&gt;1,COUNTIF('Example Sources'!$A$6:$A$205,A107)&lt;&gt;1,COUNTIFS('Example Sources'!$A$6:$A$205,A107,'Example Sources'!$B$6:$B$205,B107,'Example Sources'!$C$6:$C$205,C107,'Example Sources'!$D$6:$D$205,D107,'Example Sources'!$E$6:$E$205,E107,'Example Sources'!$F$6:$F$205,F107,'Example Sources'!$G$6:$G$205,G107)&lt;&gt;1,NOT(ISNUMBER(B107)),C107="",D107="",G107="",COUNT(E107:F107)&lt;&gt;COUNTA(E107:F107),E107&lt;0,F107&lt;0,AND(E107&gt;0,F107&gt;0),SUM(E107:F107)=0,COUNTIF(Categories!$A$6:$A$35,H107)&lt;&gt;1,AND(I107&lt;&gt;"Income",I107&lt;&gt;"Expense",I107&lt;&gt;"Transfer",I107&lt;&gt;"Other"),AND(I107="Transfer",J107=""),AND(K107&lt;&gt;"Cleared",K107&lt;&gt;"Pending"),AND(K107="Cleared",OR(NOT(ISNUMBER(L107)),L107&lt;B107)),AND(K107="Pending",L107&lt;&gt;"")),"REVIEW INPUT","OK"))</f>
        <v/>
      </c>
    </row>
    <row r="108" spans="1:13" x14ac:dyDescent="0.25">
      <c r="A108" s="4"/>
      <c r="B108" s="6"/>
      <c r="C108" s="4"/>
      <c r="D108" s="4"/>
      <c r="E108" s="7"/>
      <c r="F108" s="7"/>
      <c r="G108" s="4"/>
      <c r="H108" s="5"/>
      <c r="I108" t="str">
        <f>IF(H108="","",IFERROR(VLOOKUP(H108,Categories!$A$6:$B$35,2,FALSE),"UNMAPPED"))</f>
        <v/>
      </c>
      <c r="J108" s="4"/>
      <c r="K108" s="5"/>
      <c r="L108" s="6"/>
      <c r="M108" t="str">
        <f>IF(COUNTA(A108:H108,J108:L108)=0,"",IF(OR(A108="",COUNTIF($A$6:$A$205,A108)&lt;&gt;1,COUNTIF('Example Sources'!$A$6:$A$205,A108)&lt;&gt;1,COUNTIFS('Example Sources'!$A$6:$A$205,A108,'Example Sources'!$B$6:$B$205,B108,'Example Sources'!$C$6:$C$205,C108,'Example Sources'!$D$6:$D$205,D108,'Example Sources'!$E$6:$E$205,E108,'Example Sources'!$F$6:$F$205,F108,'Example Sources'!$G$6:$G$205,G108)&lt;&gt;1,NOT(ISNUMBER(B108)),C108="",D108="",G108="",COUNT(E108:F108)&lt;&gt;COUNTA(E108:F108),E108&lt;0,F108&lt;0,AND(E108&gt;0,F108&gt;0),SUM(E108:F108)=0,COUNTIF(Categories!$A$6:$A$35,H108)&lt;&gt;1,AND(I108&lt;&gt;"Income",I108&lt;&gt;"Expense",I108&lt;&gt;"Transfer",I108&lt;&gt;"Other"),AND(I108="Transfer",J108=""),AND(K108&lt;&gt;"Cleared",K108&lt;&gt;"Pending"),AND(K108="Cleared",OR(NOT(ISNUMBER(L108)),L108&lt;B108)),AND(K108="Pending",L108&lt;&gt;"")),"REVIEW INPUT","OK"))</f>
        <v/>
      </c>
    </row>
    <row r="109" spans="1:13" x14ac:dyDescent="0.25">
      <c r="A109" s="4"/>
      <c r="B109" s="6"/>
      <c r="C109" s="4"/>
      <c r="D109" s="4"/>
      <c r="E109" s="7"/>
      <c r="F109" s="7"/>
      <c r="G109" s="4"/>
      <c r="H109" s="5"/>
      <c r="I109" t="str">
        <f>IF(H109="","",IFERROR(VLOOKUP(H109,Categories!$A$6:$B$35,2,FALSE),"UNMAPPED"))</f>
        <v/>
      </c>
      <c r="J109" s="4"/>
      <c r="K109" s="5"/>
      <c r="L109" s="6"/>
      <c r="M109" t="str">
        <f>IF(COUNTA(A109:H109,J109:L109)=0,"",IF(OR(A109="",COUNTIF($A$6:$A$205,A109)&lt;&gt;1,COUNTIF('Example Sources'!$A$6:$A$205,A109)&lt;&gt;1,COUNTIFS('Example Sources'!$A$6:$A$205,A109,'Example Sources'!$B$6:$B$205,B109,'Example Sources'!$C$6:$C$205,C109,'Example Sources'!$D$6:$D$205,D109,'Example Sources'!$E$6:$E$205,E109,'Example Sources'!$F$6:$F$205,F109,'Example Sources'!$G$6:$G$205,G109)&lt;&gt;1,NOT(ISNUMBER(B109)),C109="",D109="",G109="",COUNT(E109:F109)&lt;&gt;COUNTA(E109:F109),E109&lt;0,F109&lt;0,AND(E109&gt;0,F109&gt;0),SUM(E109:F109)=0,COUNTIF(Categories!$A$6:$A$35,H109)&lt;&gt;1,AND(I109&lt;&gt;"Income",I109&lt;&gt;"Expense",I109&lt;&gt;"Transfer",I109&lt;&gt;"Other"),AND(I109="Transfer",J109=""),AND(K109&lt;&gt;"Cleared",K109&lt;&gt;"Pending"),AND(K109="Cleared",OR(NOT(ISNUMBER(L109)),L109&lt;B109)),AND(K109="Pending",L109&lt;&gt;"")),"REVIEW INPUT","OK"))</f>
        <v/>
      </c>
    </row>
    <row r="110" spans="1:13" x14ac:dyDescent="0.25">
      <c r="A110" s="4"/>
      <c r="B110" s="6"/>
      <c r="C110" s="4"/>
      <c r="D110" s="4"/>
      <c r="E110" s="7"/>
      <c r="F110" s="7"/>
      <c r="G110" s="4"/>
      <c r="H110" s="5"/>
      <c r="I110" t="str">
        <f>IF(H110="","",IFERROR(VLOOKUP(H110,Categories!$A$6:$B$35,2,FALSE),"UNMAPPED"))</f>
        <v/>
      </c>
      <c r="J110" s="4"/>
      <c r="K110" s="5"/>
      <c r="L110" s="6"/>
      <c r="M110" t="str">
        <f>IF(COUNTA(A110:H110,J110:L110)=0,"",IF(OR(A110="",COUNTIF($A$6:$A$205,A110)&lt;&gt;1,COUNTIF('Example Sources'!$A$6:$A$205,A110)&lt;&gt;1,COUNTIFS('Example Sources'!$A$6:$A$205,A110,'Example Sources'!$B$6:$B$205,B110,'Example Sources'!$C$6:$C$205,C110,'Example Sources'!$D$6:$D$205,D110,'Example Sources'!$E$6:$E$205,E110,'Example Sources'!$F$6:$F$205,F110,'Example Sources'!$G$6:$G$205,G110)&lt;&gt;1,NOT(ISNUMBER(B110)),C110="",D110="",G110="",COUNT(E110:F110)&lt;&gt;COUNTA(E110:F110),E110&lt;0,F110&lt;0,AND(E110&gt;0,F110&gt;0),SUM(E110:F110)=0,COUNTIF(Categories!$A$6:$A$35,H110)&lt;&gt;1,AND(I110&lt;&gt;"Income",I110&lt;&gt;"Expense",I110&lt;&gt;"Transfer",I110&lt;&gt;"Other"),AND(I110="Transfer",J110=""),AND(K110&lt;&gt;"Cleared",K110&lt;&gt;"Pending"),AND(K110="Cleared",OR(NOT(ISNUMBER(L110)),L110&lt;B110)),AND(K110="Pending",L110&lt;&gt;"")),"REVIEW INPUT","OK"))</f>
        <v/>
      </c>
    </row>
    <row r="111" spans="1:13" x14ac:dyDescent="0.25">
      <c r="A111" s="4"/>
      <c r="B111" s="6"/>
      <c r="C111" s="4"/>
      <c r="D111" s="4"/>
      <c r="E111" s="7"/>
      <c r="F111" s="7"/>
      <c r="G111" s="4"/>
      <c r="H111" s="5"/>
      <c r="I111" t="str">
        <f>IF(H111="","",IFERROR(VLOOKUP(H111,Categories!$A$6:$B$35,2,FALSE),"UNMAPPED"))</f>
        <v/>
      </c>
      <c r="J111" s="4"/>
      <c r="K111" s="5"/>
      <c r="L111" s="6"/>
      <c r="M111" t="str">
        <f>IF(COUNTA(A111:H111,J111:L111)=0,"",IF(OR(A111="",COUNTIF($A$6:$A$205,A111)&lt;&gt;1,COUNTIF('Example Sources'!$A$6:$A$205,A111)&lt;&gt;1,COUNTIFS('Example Sources'!$A$6:$A$205,A111,'Example Sources'!$B$6:$B$205,B111,'Example Sources'!$C$6:$C$205,C111,'Example Sources'!$D$6:$D$205,D111,'Example Sources'!$E$6:$E$205,E111,'Example Sources'!$F$6:$F$205,F111,'Example Sources'!$G$6:$G$205,G111)&lt;&gt;1,NOT(ISNUMBER(B111)),C111="",D111="",G111="",COUNT(E111:F111)&lt;&gt;COUNTA(E111:F111),E111&lt;0,F111&lt;0,AND(E111&gt;0,F111&gt;0),SUM(E111:F111)=0,COUNTIF(Categories!$A$6:$A$35,H111)&lt;&gt;1,AND(I111&lt;&gt;"Income",I111&lt;&gt;"Expense",I111&lt;&gt;"Transfer",I111&lt;&gt;"Other"),AND(I111="Transfer",J111=""),AND(K111&lt;&gt;"Cleared",K111&lt;&gt;"Pending"),AND(K111="Cleared",OR(NOT(ISNUMBER(L111)),L111&lt;B111)),AND(K111="Pending",L111&lt;&gt;"")),"REVIEW INPUT","OK"))</f>
        <v/>
      </c>
    </row>
    <row r="112" spans="1:13" x14ac:dyDescent="0.25">
      <c r="A112" s="4"/>
      <c r="B112" s="6"/>
      <c r="C112" s="4"/>
      <c r="D112" s="4"/>
      <c r="E112" s="7"/>
      <c r="F112" s="7"/>
      <c r="G112" s="4"/>
      <c r="H112" s="5"/>
      <c r="I112" t="str">
        <f>IF(H112="","",IFERROR(VLOOKUP(H112,Categories!$A$6:$B$35,2,FALSE),"UNMAPPED"))</f>
        <v/>
      </c>
      <c r="J112" s="4"/>
      <c r="K112" s="5"/>
      <c r="L112" s="6"/>
      <c r="M112" t="str">
        <f>IF(COUNTA(A112:H112,J112:L112)=0,"",IF(OR(A112="",COUNTIF($A$6:$A$205,A112)&lt;&gt;1,COUNTIF('Example Sources'!$A$6:$A$205,A112)&lt;&gt;1,COUNTIFS('Example Sources'!$A$6:$A$205,A112,'Example Sources'!$B$6:$B$205,B112,'Example Sources'!$C$6:$C$205,C112,'Example Sources'!$D$6:$D$205,D112,'Example Sources'!$E$6:$E$205,E112,'Example Sources'!$F$6:$F$205,F112,'Example Sources'!$G$6:$G$205,G112)&lt;&gt;1,NOT(ISNUMBER(B112)),C112="",D112="",G112="",COUNT(E112:F112)&lt;&gt;COUNTA(E112:F112),E112&lt;0,F112&lt;0,AND(E112&gt;0,F112&gt;0),SUM(E112:F112)=0,COUNTIF(Categories!$A$6:$A$35,H112)&lt;&gt;1,AND(I112&lt;&gt;"Income",I112&lt;&gt;"Expense",I112&lt;&gt;"Transfer",I112&lt;&gt;"Other"),AND(I112="Transfer",J112=""),AND(K112&lt;&gt;"Cleared",K112&lt;&gt;"Pending"),AND(K112="Cleared",OR(NOT(ISNUMBER(L112)),L112&lt;B112)),AND(K112="Pending",L112&lt;&gt;"")),"REVIEW INPUT","OK"))</f>
        <v/>
      </c>
    </row>
    <row r="113" spans="1:13" x14ac:dyDescent="0.25">
      <c r="A113" s="4"/>
      <c r="B113" s="6"/>
      <c r="C113" s="4"/>
      <c r="D113" s="4"/>
      <c r="E113" s="7"/>
      <c r="F113" s="7"/>
      <c r="G113" s="4"/>
      <c r="H113" s="5"/>
      <c r="I113" t="str">
        <f>IF(H113="","",IFERROR(VLOOKUP(H113,Categories!$A$6:$B$35,2,FALSE),"UNMAPPED"))</f>
        <v/>
      </c>
      <c r="J113" s="4"/>
      <c r="K113" s="5"/>
      <c r="L113" s="6"/>
      <c r="M113" t="str">
        <f>IF(COUNTA(A113:H113,J113:L113)=0,"",IF(OR(A113="",COUNTIF($A$6:$A$205,A113)&lt;&gt;1,COUNTIF('Example Sources'!$A$6:$A$205,A113)&lt;&gt;1,COUNTIFS('Example Sources'!$A$6:$A$205,A113,'Example Sources'!$B$6:$B$205,B113,'Example Sources'!$C$6:$C$205,C113,'Example Sources'!$D$6:$D$205,D113,'Example Sources'!$E$6:$E$205,E113,'Example Sources'!$F$6:$F$205,F113,'Example Sources'!$G$6:$G$205,G113)&lt;&gt;1,NOT(ISNUMBER(B113)),C113="",D113="",G113="",COUNT(E113:F113)&lt;&gt;COUNTA(E113:F113),E113&lt;0,F113&lt;0,AND(E113&gt;0,F113&gt;0),SUM(E113:F113)=0,COUNTIF(Categories!$A$6:$A$35,H113)&lt;&gt;1,AND(I113&lt;&gt;"Income",I113&lt;&gt;"Expense",I113&lt;&gt;"Transfer",I113&lt;&gt;"Other"),AND(I113="Transfer",J113=""),AND(K113&lt;&gt;"Cleared",K113&lt;&gt;"Pending"),AND(K113="Cleared",OR(NOT(ISNUMBER(L113)),L113&lt;B113)),AND(K113="Pending",L113&lt;&gt;"")),"REVIEW INPUT","OK"))</f>
        <v/>
      </c>
    </row>
    <row r="114" spans="1:13" x14ac:dyDescent="0.25">
      <c r="A114" s="4"/>
      <c r="B114" s="6"/>
      <c r="C114" s="4"/>
      <c r="D114" s="4"/>
      <c r="E114" s="7"/>
      <c r="F114" s="7"/>
      <c r="G114" s="4"/>
      <c r="H114" s="5"/>
      <c r="I114" t="str">
        <f>IF(H114="","",IFERROR(VLOOKUP(H114,Categories!$A$6:$B$35,2,FALSE),"UNMAPPED"))</f>
        <v/>
      </c>
      <c r="J114" s="4"/>
      <c r="K114" s="5"/>
      <c r="L114" s="6"/>
      <c r="M114" t="str">
        <f>IF(COUNTA(A114:H114,J114:L114)=0,"",IF(OR(A114="",COUNTIF($A$6:$A$205,A114)&lt;&gt;1,COUNTIF('Example Sources'!$A$6:$A$205,A114)&lt;&gt;1,COUNTIFS('Example Sources'!$A$6:$A$205,A114,'Example Sources'!$B$6:$B$205,B114,'Example Sources'!$C$6:$C$205,C114,'Example Sources'!$D$6:$D$205,D114,'Example Sources'!$E$6:$E$205,E114,'Example Sources'!$F$6:$F$205,F114,'Example Sources'!$G$6:$G$205,G114)&lt;&gt;1,NOT(ISNUMBER(B114)),C114="",D114="",G114="",COUNT(E114:F114)&lt;&gt;COUNTA(E114:F114),E114&lt;0,F114&lt;0,AND(E114&gt;0,F114&gt;0),SUM(E114:F114)=0,COUNTIF(Categories!$A$6:$A$35,H114)&lt;&gt;1,AND(I114&lt;&gt;"Income",I114&lt;&gt;"Expense",I114&lt;&gt;"Transfer",I114&lt;&gt;"Other"),AND(I114="Transfer",J114=""),AND(K114&lt;&gt;"Cleared",K114&lt;&gt;"Pending"),AND(K114="Cleared",OR(NOT(ISNUMBER(L114)),L114&lt;B114)),AND(K114="Pending",L114&lt;&gt;"")),"REVIEW INPUT","OK"))</f>
        <v/>
      </c>
    </row>
    <row r="115" spans="1:13" x14ac:dyDescent="0.25">
      <c r="A115" s="4"/>
      <c r="B115" s="6"/>
      <c r="C115" s="4"/>
      <c r="D115" s="4"/>
      <c r="E115" s="7"/>
      <c r="F115" s="7"/>
      <c r="G115" s="4"/>
      <c r="H115" s="5"/>
      <c r="I115" t="str">
        <f>IF(H115="","",IFERROR(VLOOKUP(H115,Categories!$A$6:$B$35,2,FALSE),"UNMAPPED"))</f>
        <v/>
      </c>
      <c r="J115" s="4"/>
      <c r="K115" s="5"/>
      <c r="L115" s="6"/>
      <c r="M115" t="str">
        <f>IF(COUNTA(A115:H115,J115:L115)=0,"",IF(OR(A115="",COUNTIF($A$6:$A$205,A115)&lt;&gt;1,COUNTIF('Example Sources'!$A$6:$A$205,A115)&lt;&gt;1,COUNTIFS('Example Sources'!$A$6:$A$205,A115,'Example Sources'!$B$6:$B$205,B115,'Example Sources'!$C$6:$C$205,C115,'Example Sources'!$D$6:$D$205,D115,'Example Sources'!$E$6:$E$205,E115,'Example Sources'!$F$6:$F$205,F115,'Example Sources'!$G$6:$G$205,G115)&lt;&gt;1,NOT(ISNUMBER(B115)),C115="",D115="",G115="",COUNT(E115:F115)&lt;&gt;COUNTA(E115:F115),E115&lt;0,F115&lt;0,AND(E115&gt;0,F115&gt;0),SUM(E115:F115)=0,COUNTIF(Categories!$A$6:$A$35,H115)&lt;&gt;1,AND(I115&lt;&gt;"Income",I115&lt;&gt;"Expense",I115&lt;&gt;"Transfer",I115&lt;&gt;"Other"),AND(I115="Transfer",J115=""),AND(K115&lt;&gt;"Cleared",K115&lt;&gt;"Pending"),AND(K115="Cleared",OR(NOT(ISNUMBER(L115)),L115&lt;B115)),AND(K115="Pending",L115&lt;&gt;"")),"REVIEW INPUT","OK"))</f>
        <v/>
      </c>
    </row>
    <row r="116" spans="1:13" x14ac:dyDescent="0.25">
      <c r="A116" s="4"/>
      <c r="B116" s="6"/>
      <c r="C116" s="4"/>
      <c r="D116" s="4"/>
      <c r="E116" s="7"/>
      <c r="F116" s="7"/>
      <c r="G116" s="4"/>
      <c r="H116" s="5"/>
      <c r="I116" t="str">
        <f>IF(H116="","",IFERROR(VLOOKUP(H116,Categories!$A$6:$B$35,2,FALSE),"UNMAPPED"))</f>
        <v/>
      </c>
      <c r="J116" s="4"/>
      <c r="K116" s="5"/>
      <c r="L116" s="6"/>
      <c r="M116" t="str">
        <f>IF(COUNTA(A116:H116,J116:L116)=0,"",IF(OR(A116="",COUNTIF($A$6:$A$205,A116)&lt;&gt;1,COUNTIF('Example Sources'!$A$6:$A$205,A116)&lt;&gt;1,COUNTIFS('Example Sources'!$A$6:$A$205,A116,'Example Sources'!$B$6:$B$205,B116,'Example Sources'!$C$6:$C$205,C116,'Example Sources'!$D$6:$D$205,D116,'Example Sources'!$E$6:$E$205,E116,'Example Sources'!$F$6:$F$205,F116,'Example Sources'!$G$6:$G$205,G116)&lt;&gt;1,NOT(ISNUMBER(B116)),C116="",D116="",G116="",COUNT(E116:F116)&lt;&gt;COUNTA(E116:F116),E116&lt;0,F116&lt;0,AND(E116&gt;0,F116&gt;0),SUM(E116:F116)=0,COUNTIF(Categories!$A$6:$A$35,H116)&lt;&gt;1,AND(I116&lt;&gt;"Income",I116&lt;&gt;"Expense",I116&lt;&gt;"Transfer",I116&lt;&gt;"Other"),AND(I116="Transfer",J116=""),AND(K116&lt;&gt;"Cleared",K116&lt;&gt;"Pending"),AND(K116="Cleared",OR(NOT(ISNUMBER(L116)),L116&lt;B116)),AND(K116="Pending",L116&lt;&gt;"")),"REVIEW INPUT","OK"))</f>
        <v/>
      </c>
    </row>
    <row r="117" spans="1:13" x14ac:dyDescent="0.25">
      <c r="A117" s="4"/>
      <c r="B117" s="6"/>
      <c r="C117" s="4"/>
      <c r="D117" s="4"/>
      <c r="E117" s="7"/>
      <c r="F117" s="7"/>
      <c r="G117" s="4"/>
      <c r="H117" s="5"/>
      <c r="I117" t="str">
        <f>IF(H117="","",IFERROR(VLOOKUP(H117,Categories!$A$6:$B$35,2,FALSE),"UNMAPPED"))</f>
        <v/>
      </c>
      <c r="J117" s="4"/>
      <c r="K117" s="5"/>
      <c r="L117" s="6"/>
      <c r="M117" t="str">
        <f>IF(COUNTA(A117:H117,J117:L117)=0,"",IF(OR(A117="",COUNTIF($A$6:$A$205,A117)&lt;&gt;1,COUNTIF('Example Sources'!$A$6:$A$205,A117)&lt;&gt;1,COUNTIFS('Example Sources'!$A$6:$A$205,A117,'Example Sources'!$B$6:$B$205,B117,'Example Sources'!$C$6:$C$205,C117,'Example Sources'!$D$6:$D$205,D117,'Example Sources'!$E$6:$E$205,E117,'Example Sources'!$F$6:$F$205,F117,'Example Sources'!$G$6:$G$205,G117)&lt;&gt;1,NOT(ISNUMBER(B117)),C117="",D117="",G117="",COUNT(E117:F117)&lt;&gt;COUNTA(E117:F117),E117&lt;0,F117&lt;0,AND(E117&gt;0,F117&gt;0),SUM(E117:F117)=0,COUNTIF(Categories!$A$6:$A$35,H117)&lt;&gt;1,AND(I117&lt;&gt;"Income",I117&lt;&gt;"Expense",I117&lt;&gt;"Transfer",I117&lt;&gt;"Other"),AND(I117="Transfer",J117=""),AND(K117&lt;&gt;"Cleared",K117&lt;&gt;"Pending"),AND(K117="Cleared",OR(NOT(ISNUMBER(L117)),L117&lt;B117)),AND(K117="Pending",L117&lt;&gt;"")),"REVIEW INPUT","OK"))</f>
        <v/>
      </c>
    </row>
    <row r="118" spans="1:13" x14ac:dyDescent="0.25">
      <c r="A118" s="4"/>
      <c r="B118" s="6"/>
      <c r="C118" s="4"/>
      <c r="D118" s="4"/>
      <c r="E118" s="7"/>
      <c r="F118" s="7"/>
      <c r="G118" s="4"/>
      <c r="H118" s="5"/>
      <c r="I118" t="str">
        <f>IF(H118="","",IFERROR(VLOOKUP(H118,Categories!$A$6:$B$35,2,FALSE),"UNMAPPED"))</f>
        <v/>
      </c>
      <c r="J118" s="4"/>
      <c r="K118" s="5"/>
      <c r="L118" s="6"/>
      <c r="M118" t="str">
        <f>IF(COUNTA(A118:H118,J118:L118)=0,"",IF(OR(A118="",COUNTIF($A$6:$A$205,A118)&lt;&gt;1,COUNTIF('Example Sources'!$A$6:$A$205,A118)&lt;&gt;1,COUNTIFS('Example Sources'!$A$6:$A$205,A118,'Example Sources'!$B$6:$B$205,B118,'Example Sources'!$C$6:$C$205,C118,'Example Sources'!$D$6:$D$205,D118,'Example Sources'!$E$6:$E$205,E118,'Example Sources'!$F$6:$F$205,F118,'Example Sources'!$G$6:$G$205,G118)&lt;&gt;1,NOT(ISNUMBER(B118)),C118="",D118="",G118="",COUNT(E118:F118)&lt;&gt;COUNTA(E118:F118),E118&lt;0,F118&lt;0,AND(E118&gt;0,F118&gt;0),SUM(E118:F118)=0,COUNTIF(Categories!$A$6:$A$35,H118)&lt;&gt;1,AND(I118&lt;&gt;"Income",I118&lt;&gt;"Expense",I118&lt;&gt;"Transfer",I118&lt;&gt;"Other"),AND(I118="Transfer",J118=""),AND(K118&lt;&gt;"Cleared",K118&lt;&gt;"Pending"),AND(K118="Cleared",OR(NOT(ISNUMBER(L118)),L118&lt;B118)),AND(K118="Pending",L118&lt;&gt;"")),"REVIEW INPUT","OK"))</f>
        <v/>
      </c>
    </row>
    <row r="119" spans="1:13" x14ac:dyDescent="0.25">
      <c r="A119" s="4"/>
      <c r="B119" s="6"/>
      <c r="C119" s="4"/>
      <c r="D119" s="4"/>
      <c r="E119" s="7"/>
      <c r="F119" s="7"/>
      <c r="G119" s="4"/>
      <c r="H119" s="5"/>
      <c r="I119" t="str">
        <f>IF(H119="","",IFERROR(VLOOKUP(H119,Categories!$A$6:$B$35,2,FALSE),"UNMAPPED"))</f>
        <v/>
      </c>
      <c r="J119" s="4"/>
      <c r="K119" s="5"/>
      <c r="L119" s="6"/>
      <c r="M119" t="str">
        <f>IF(COUNTA(A119:H119,J119:L119)=0,"",IF(OR(A119="",COUNTIF($A$6:$A$205,A119)&lt;&gt;1,COUNTIF('Example Sources'!$A$6:$A$205,A119)&lt;&gt;1,COUNTIFS('Example Sources'!$A$6:$A$205,A119,'Example Sources'!$B$6:$B$205,B119,'Example Sources'!$C$6:$C$205,C119,'Example Sources'!$D$6:$D$205,D119,'Example Sources'!$E$6:$E$205,E119,'Example Sources'!$F$6:$F$205,F119,'Example Sources'!$G$6:$G$205,G119)&lt;&gt;1,NOT(ISNUMBER(B119)),C119="",D119="",G119="",COUNT(E119:F119)&lt;&gt;COUNTA(E119:F119),E119&lt;0,F119&lt;0,AND(E119&gt;0,F119&gt;0),SUM(E119:F119)=0,COUNTIF(Categories!$A$6:$A$35,H119)&lt;&gt;1,AND(I119&lt;&gt;"Income",I119&lt;&gt;"Expense",I119&lt;&gt;"Transfer",I119&lt;&gt;"Other"),AND(I119="Transfer",J119=""),AND(K119&lt;&gt;"Cleared",K119&lt;&gt;"Pending"),AND(K119="Cleared",OR(NOT(ISNUMBER(L119)),L119&lt;B119)),AND(K119="Pending",L119&lt;&gt;"")),"REVIEW INPUT","OK"))</f>
        <v/>
      </c>
    </row>
    <row r="120" spans="1:13" x14ac:dyDescent="0.25">
      <c r="A120" s="4"/>
      <c r="B120" s="6"/>
      <c r="C120" s="4"/>
      <c r="D120" s="4"/>
      <c r="E120" s="7"/>
      <c r="F120" s="7"/>
      <c r="G120" s="4"/>
      <c r="H120" s="5"/>
      <c r="I120" t="str">
        <f>IF(H120="","",IFERROR(VLOOKUP(H120,Categories!$A$6:$B$35,2,FALSE),"UNMAPPED"))</f>
        <v/>
      </c>
      <c r="J120" s="4"/>
      <c r="K120" s="5"/>
      <c r="L120" s="6"/>
      <c r="M120" t="str">
        <f>IF(COUNTA(A120:H120,J120:L120)=0,"",IF(OR(A120="",COUNTIF($A$6:$A$205,A120)&lt;&gt;1,COUNTIF('Example Sources'!$A$6:$A$205,A120)&lt;&gt;1,COUNTIFS('Example Sources'!$A$6:$A$205,A120,'Example Sources'!$B$6:$B$205,B120,'Example Sources'!$C$6:$C$205,C120,'Example Sources'!$D$6:$D$205,D120,'Example Sources'!$E$6:$E$205,E120,'Example Sources'!$F$6:$F$205,F120,'Example Sources'!$G$6:$G$205,G120)&lt;&gt;1,NOT(ISNUMBER(B120)),C120="",D120="",G120="",COUNT(E120:F120)&lt;&gt;COUNTA(E120:F120),E120&lt;0,F120&lt;0,AND(E120&gt;0,F120&gt;0),SUM(E120:F120)=0,COUNTIF(Categories!$A$6:$A$35,H120)&lt;&gt;1,AND(I120&lt;&gt;"Income",I120&lt;&gt;"Expense",I120&lt;&gt;"Transfer",I120&lt;&gt;"Other"),AND(I120="Transfer",J120=""),AND(K120&lt;&gt;"Cleared",K120&lt;&gt;"Pending"),AND(K120="Cleared",OR(NOT(ISNUMBER(L120)),L120&lt;B120)),AND(K120="Pending",L120&lt;&gt;"")),"REVIEW INPUT","OK"))</f>
        <v/>
      </c>
    </row>
    <row r="121" spans="1:13" x14ac:dyDescent="0.25">
      <c r="A121" s="4"/>
      <c r="B121" s="6"/>
      <c r="C121" s="4"/>
      <c r="D121" s="4"/>
      <c r="E121" s="7"/>
      <c r="F121" s="7"/>
      <c r="G121" s="4"/>
      <c r="H121" s="5"/>
      <c r="I121" t="str">
        <f>IF(H121="","",IFERROR(VLOOKUP(H121,Categories!$A$6:$B$35,2,FALSE),"UNMAPPED"))</f>
        <v/>
      </c>
      <c r="J121" s="4"/>
      <c r="K121" s="5"/>
      <c r="L121" s="6"/>
      <c r="M121" t="str">
        <f>IF(COUNTA(A121:H121,J121:L121)=0,"",IF(OR(A121="",COUNTIF($A$6:$A$205,A121)&lt;&gt;1,COUNTIF('Example Sources'!$A$6:$A$205,A121)&lt;&gt;1,COUNTIFS('Example Sources'!$A$6:$A$205,A121,'Example Sources'!$B$6:$B$205,B121,'Example Sources'!$C$6:$C$205,C121,'Example Sources'!$D$6:$D$205,D121,'Example Sources'!$E$6:$E$205,E121,'Example Sources'!$F$6:$F$205,F121,'Example Sources'!$G$6:$G$205,G121)&lt;&gt;1,NOT(ISNUMBER(B121)),C121="",D121="",G121="",COUNT(E121:F121)&lt;&gt;COUNTA(E121:F121),E121&lt;0,F121&lt;0,AND(E121&gt;0,F121&gt;0),SUM(E121:F121)=0,COUNTIF(Categories!$A$6:$A$35,H121)&lt;&gt;1,AND(I121&lt;&gt;"Income",I121&lt;&gt;"Expense",I121&lt;&gt;"Transfer",I121&lt;&gt;"Other"),AND(I121="Transfer",J121=""),AND(K121&lt;&gt;"Cleared",K121&lt;&gt;"Pending"),AND(K121="Cleared",OR(NOT(ISNUMBER(L121)),L121&lt;B121)),AND(K121="Pending",L121&lt;&gt;"")),"REVIEW INPUT","OK"))</f>
        <v/>
      </c>
    </row>
    <row r="122" spans="1:13" x14ac:dyDescent="0.25">
      <c r="A122" s="4"/>
      <c r="B122" s="6"/>
      <c r="C122" s="4"/>
      <c r="D122" s="4"/>
      <c r="E122" s="7"/>
      <c r="F122" s="7"/>
      <c r="G122" s="4"/>
      <c r="H122" s="5"/>
      <c r="I122" t="str">
        <f>IF(H122="","",IFERROR(VLOOKUP(H122,Categories!$A$6:$B$35,2,FALSE),"UNMAPPED"))</f>
        <v/>
      </c>
      <c r="J122" s="4"/>
      <c r="K122" s="5"/>
      <c r="L122" s="6"/>
      <c r="M122" t="str">
        <f>IF(COUNTA(A122:H122,J122:L122)=0,"",IF(OR(A122="",COUNTIF($A$6:$A$205,A122)&lt;&gt;1,COUNTIF('Example Sources'!$A$6:$A$205,A122)&lt;&gt;1,COUNTIFS('Example Sources'!$A$6:$A$205,A122,'Example Sources'!$B$6:$B$205,B122,'Example Sources'!$C$6:$C$205,C122,'Example Sources'!$D$6:$D$205,D122,'Example Sources'!$E$6:$E$205,E122,'Example Sources'!$F$6:$F$205,F122,'Example Sources'!$G$6:$G$205,G122)&lt;&gt;1,NOT(ISNUMBER(B122)),C122="",D122="",G122="",COUNT(E122:F122)&lt;&gt;COUNTA(E122:F122),E122&lt;0,F122&lt;0,AND(E122&gt;0,F122&gt;0),SUM(E122:F122)=0,COUNTIF(Categories!$A$6:$A$35,H122)&lt;&gt;1,AND(I122&lt;&gt;"Income",I122&lt;&gt;"Expense",I122&lt;&gt;"Transfer",I122&lt;&gt;"Other"),AND(I122="Transfer",J122=""),AND(K122&lt;&gt;"Cleared",K122&lt;&gt;"Pending"),AND(K122="Cleared",OR(NOT(ISNUMBER(L122)),L122&lt;B122)),AND(K122="Pending",L122&lt;&gt;"")),"REVIEW INPUT","OK"))</f>
        <v/>
      </c>
    </row>
    <row r="123" spans="1:13" x14ac:dyDescent="0.25">
      <c r="A123" s="4"/>
      <c r="B123" s="6"/>
      <c r="C123" s="4"/>
      <c r="D123" s="4"/>
      <c r="E123" s="7"/>
      <c r="F123" s="7"/>
      <c r="G123" s="4"/>
      <c r="H123" s="5"/>
      <c r="I123" t="str">
        <f>IF(H123="","",IFERROR(VLOOKUP(H123,Categories!$A$6:$B$35,2,FALSE),"UNMAPPED"))</f>
        <v/>
      </c>
      <c r="J123" s="4"/>
      <c r="K123" s="5"/>
      <c r="L123" s="6"/>
      <c r="M123" t="str">
        <f>IF(COUNTA(A123:H123,J123:L123)=0,"",IF(OR(A123="",COUNTIF($A$6:$A$205,A123)&lt;&gt;1,COUNTIF('Example Sources'!$A$6:$A$205,A123)&lt;&gt;1,COUNTIFS('Example Sources'!$A$6:$A$205,A123,'Example Sources'!$B$6:$B$205,B123,'Example Sources'!$C$6:$C$205,C123,'Example Sources'!$D$6:$D$205,D123,'Example Sources'!$E$6:$E$205,E123,'Example Sources'!$F$6:$F$205,F123,'Example Sources'!$G$6:$G$205,G123)&lt;&gt;1,NOT(ISNUMBER(B123)),C123="",D123="",G123="",COUNT(E123:F123)&lt;&gt;COUNTA(E123:F123),E123&lt;0,F123&lt;0,AND(E123&gt;0,F123&gt;0),SUM(E123:F123)=0,COUNTIF(Categories!$A$6:$A$35,H123)&lt;&gt;1,AND(I123&lt;&gt;"Income",I123&lt;&gt;"Expense",I123&lt;&gt;"Transfer",I123&lt;&gt;"Other"),AND(I123="Transfer",J123=""),AND(K123&lt;&gt;"Cleared",K123&lt;&gt;"Pending"),AND(K123="Cleared",OR(NOT(ISNUMBER(L123)),L123&lt;B123)),AND(K123="Pending",L123&lt;&gt;"")),"REVIEW INPUT","OK"))</f>
        <v/>
      </c>
    </row>
    <row r="124" spans="1:13" x14ac:dyDescent="0.25">
      <c r="A124" s="4"/>
      <c r="B124" s="6"/>
      <c r="C124" s="4"/>
      <c r="D124" s="4"/>
      <c r="E124" s="7"/>
      <c r="F124" s="7"/>
      <c r="G124" s="4"/>
      <c r="H124" s="5"/>
      <c r="I124" t="str">
        <f>IF(H124="","",IFERROR(VLOOKUP(H124,Categories!$A$6:$B$35,2,FALSE),"UNMAPPED"))</f>
        <v/>
      </c>
      <c r="J124" s="4"/>
      <c r="K124" s="5"/>
      <c r="L124" s="6"/>
      <c r="M124" t="str">
        <f>IF(COUNTA(A124:H124,J124:L124)=0,"",IF(OR(A124="",COUNTIF($A$6:$A$205,A124)&lt;&gt;1,COUNTIF('Example Sources'!$A$6:$A$205,A124)&lt;&gt;1,COUNTIFS('Example Sources'!$A$6:$A$205,A124,'Example Sources'!$B$6:$B$205,B124,'Example Sources'!$C$6:$C$205,C124,'Example Sources'!$D$6:$D$205,D124,'Example Sources'!$E$6:$E$205,E124,'Example Sources'!$F$6:$F$205,F124,'Example Sources'!$G$6:$G$205,G124)&lt;&gt;1,NOT(ISNUMBER(B124)),C124="",D124="",G124="",COUNT(E124:F124)&lt;&gt;COUNTA(E124:F124),E124&lt;0,F124&lt;0,AND(E124&gt;0,F124&gt;0),SUM(E124:F124)=0,COUNTIF(Categories!$A$6:$A$35,H124)&lt;&gt;1,AND(I124&lt;&gt;"Income",I124&lt;&gt;"Expense",I124&lt;&gt;"Transfer",I124&lt;&gt;"Other"),AND(I124="Transfer",J124=""),AND(K124&lt;&gt;"Cleared",K124&lt;&gt;"Pending"),AND(K124="Cleared",OR(NOT(ISNUMBER(L124)),L124&lt;B124)),AND(K124="Pending",L124&lt;&gt;"")),"REVIEW INPUT","OK"))</f>
        <v/>
      </c>
    </row>
    <row r="125" spans="1:13" x14ac:dyDescent="0.25">
      <c r="A125" s="4"/>
      <c r="B125" s="6"/>
      <c r="C125" s="4"/>
      <c r="D125" s="4"/>
      <c r="E125" s="7"/>
      <c r="F125" s="7"/>
      <c r="G125" s="4"/>
      <c r="H125" s="5"/>
      <c r="I125" t="str">
        <f>IF(H125="","",IFERROR(VLOOKUP(H125,Categories!$A$6:$B$35,2,FALSE),"UNMAPPED"))</f>
        <v/>
      </c>
      <c r="J125" s="4"/>
      <c r="K125" s="5"/>
      <c r="L125" s="6"/>
      <c r="M125" t="str">
        <f>IF(COUNTA(A125:H125,J125:L125)=0,"",IF(OR(A125="",COUNTIF($A$6:$A$205,A125)&lt;&gt;1,COUNTIF('Example Sources'!$A$6:$A$205,A125)&lt;&gt;1,COUNTIFS('Example Sources'!$A$6:$A$205,A125,'Example Sources'!$B$6:$B$205,B125,'Example Sources'!$C$6:$C$205,C125,'Example Sources'!$D$6:$D$205,D125,'Example Sources'!$E$6:$E$205,E125,'Example Sources'!$F$6:$F$205,F125,'Example Sources'!$G$6:$G$205,G125)&lt;&gt;1,NOT(ISNUMBER(B125)),C125="",D125="",G125="",COUNT(E125:F125)&lt;&gt;COUNTA(E125:F125),E125&lt;0,F125&lt;0,AND(E125&gt;0,F125&gt;0),SUM(E125:F125)=0,COUNTIF(Categories!$A$6:$A$35,H125)&lt;&gt;1,AND(I125&lt;&gt;"Income",I125&lt;&gt;"Expense",I125&lt;&gt;"Transfer",I125&lt;&gt;"Other"),AND(I125="Transfer",J125=""),AND(K125&lt;&gt;"Cleared",K125&lt;&gt;"Pending"),AND(K125="Cleared",OR(NOT(ISNUMBER(L125)),L125&lt;B125)),AND(K125="Pending",L125&lt;&gt;"")),"REVIEW INPUT","OK"))</f>
        <v/>
      </c>
    </row>
    <row r="126" spans="1:13" x14ac:dyDescent="0.25">
      <c r="A126" s="4"/>
      <c r="B126" s="6"/>
      <c r="C126" s="4"/>
      <c r="D126" s="4"/>
      <c r="E126" s="7"/>
      <c r="F126" s="7"/>
      <c r="G126" s="4"/>
      <c r="H126" s="5"/>
      <c r="I126" t="str">
        <f>IF(H126="","",IFERROR(VLOOKUP(H126,Categories!$A$6:$B$35,2,FALSE),"UNMAPPED"))</f>
        <v/>
      </c>
      <c r="J126" s="4"/>
      <c r="K126" s="5"/>
      <c r="L126" s="6"/>
      <c r="M126" t="str">
        <f>IF(COUNTA(A126:H126,J126:L126)=0,"",IF(OR(A126="",COUNTIF($A$6:$A$205,A126)&lt;&gt;1,COUNTIF('Example Sources'!$A$6:$A$205,A126)&lt;&gt;1,COUNTIFS('Example Sources'!$A$6:$A$205,A126,'Example Sources'!$B$6:$B$205,B126,'Example Sources'!$C$6:$C$205,C126,'Example Sources'!$D$6:$D$205,D126,'Example Sources'!$E$6:$E$205,E126,'Example Sources'!$F$6:$F$205,F126,'Example Sources'!$G$6:$G$205,G126)&lt;&gt;1,NOT(ISNUMBER(B126)),C126="",D126="",G126="",COUNT(E126:F126)&lt;&gt;COUNTA(E126:F126),E126&lt;0,F126&lt;0,AND(E126&gt;0,F126&gt;0),SUM(E126:F126)=0,COUNTIF(Categories!$A$6:$A$35,H126)&lt;&gt;1,AND(I126&lt;&gt;"Income",I126&lt;&gt;"Expense",I126&lt;&gt;"Transfer",I126&lt;&gt;"Other"),AND(I126="Transfer",J126=""),AND(K126&lt;&gt;"Cleared",K126&lt;&gt;"Pending"),AND(K126="Cleared",OR(NOT(ISNUMBER(L126)),L126&lt;B126)),AND(K126="Pending",L126&lt;&gt;"")),"REVIEW INPUT","OK"))</f>
        <v/>
      </c>
    </row>
    <row r="127" spans="1:13" x14ac:dyDescent="0.25">
      <c r="A127" s="4"/>
      <c r="B127" s="6"/>
      <c r="C127" s="4"/>
      <c r="D127" s="4"/>
      <c r="E127" s="7"/>
      <c r="F127" s="7"/>
      <c r="G127" s="4"/>
      <c r="H127" s="5"/>
      <c r="I127" t="str">
        <f>IF(H127="","",IFERROR(VLOOKUP(H127,Categories!$A$6:$B$35,2,FALSE),"UNMAPPED"))</f>
        <v/>
      </c>
      <c r="J127" s="4"/>
      <c r="K127" s="5"/>
      <c r="L127" s="6"/>
      <c r="M127" t="str">
        <f>IF(COUNTA(A127:H127,J127:L127)=0,"",IF(OR(A127="",COUNTIF($A$6:$A$205,A127)&lt;&gt;1,COUNTIF('Example Sources'!$A$6:$A$205,A127)&lt;&gt;1,COUNTIFS('Example Sources'!$A$6:$A$205,A127,'Example Sources'!$B$6:$B$205,B127,'Example Sources'!$C$6:$C$205,C127,'Example Sources'!$D$6:$D$205,D127,'Example Sources'!$E$6:$E$205,E127,'Example Sources'!$F$6:$F$205,F127,'Example Sources'!$G$6:$G$205,G127)&lt;&gt;1,NOT(ISNUMBER(B127)),C127="",D127="",G127="",COUNT(E127:F127)&lt;&gt;COUNTA(E127:F127),E127&lt;0,F127&lt;0,AND(E127&gt;0,F127&gt;0),SUM(E127:F127)=0,COUNTIF(Categories!$A$6:$A$35,H127)&lt;&gt;1,AND(I127&lt;&gt;"Income",I127&lt;&gt;"Expense",I127&lt;&gt;"Transfer",I127&lt;&gt;"Other"),AND(I127="Transfer",J127=""),AND(K127&lt;&gt;"Cleared",K127&lt;&gt;"Pending"),AND(K127="Cleared",OR(NOT(ISNUMBER(L127)),L127&lt;B127)),AND(K127="Pending",L127&lt;&gt;"")),"REVIEW INPUT","OK"))</f>
        <v/>
      </c>
    </row>
    <row r="128" spans="1:13" x14ac:dyDescent="0.25">
      <c r="A128" s="4"/>
      <c r="B128" s="6"/>
      <c r="C128" s="4"/>
      <c r="D128" s="4"/>
      <c r="E128" s="7"/>
      <c r="F128" s="7"/>
      <c r="G128" s="4"/>
      <c r="H128" s="5"/>
      <c r="I128" t="str">
        <f>IF(H128="","",IFERROR(VLOOKUP(H128,Categories!$A$6:$B$35,2,FALSE),"UNMAPPED"))</f>
        <v/>
      </c>
      <c r="J128" s="4"/>
      <c r="K128" s="5"/>
      <c r="L128" s="6"/>
      <c r="M128" t="str">
        <f>IF(COUNTA(A128:H128,J128:L128)=0,"",IF(OR(A128="",COUNTIF($A$6:$A$205,A128)&lt;&gt;1,COUNTIF('Example Sources'!$A$6:$A$205,A128)&lt;&gt;1,COUNTIFS('Example Sources'!$A$6:$A$205,A128,'Example Sources'!$B$6:$B$205,B128,'Example Sources'!$C$6:$C$205,C128,'Example Sources'!$D$6:$D$205,D128,'Example Sources'!$E$6:$E$205,E128,'Example Sources'!$F$6:$F$205,F128,'Example Sources'!$G$6:$G$205,G128)&lt;&gt;1,NOT(ISNUMBER(B128)),C128="",D128="",G128="",COUNT(E128:F128)&lt;&gt;COUNTA(E128:F128),E128&lt;0,F128&lt;0,AND(E128&gt;0,F128&gt;0),SUM(E128:F128)=0,COUNTIF(Categories!$A$6:$A$35,H128)&lt;&gt;1,AND(I128&lt;&gt;"Income",I128&lt;&gt;"Expense",I128&lt;&gt;"Transfer",I128&lt;&gt;"Other"),AND(I128="Transfer",J128=""),AND(K128&lt;&gt;"Cleared",K128&lt;&gt;"Pending"),AND(K128="Cleared",OR(NOT(ISNUMBER(L128)),L128&lt;B128)),AND(K128="Pending",L128&lt;&gt;"")),"REVIEW INPUT","OK"))</f>
        <v/>
      </c>
    </row>
    <row r="129" spans="1:13" x14ac:dyDescent="0.25">
      <c r="A129" s="4"/>
      <c r="B129" s="6"/>
      <c r="C129" s="4"/>
      <c r="D129" s="4"/>
      <c r="E129" s="7"/>
      <c r="F129" s="7"/>
      <c r="G129" s="4"/>
      <c r="H129" s="5"/>
      <c r="I129" t="str">
        <f>IF(H129="","",IFERROR(VLOOKUP(H129,Categories!$A$6:$B$35,2,FALSE),"UNMAPPED"))</f>
        <v/>
      </c>
      <c r="J129" s="4"/>
      <c r="K129" s="5"/>
      <c r="L129" s="6"/>
      <c r="M129" t="str">
        <f>IF(COUNTA(A129:H129,J129:L129)=0,"",IF(OR(A129="",COUNTIF($A$6:$A$205,A129)&lt;&gt;1,COUNTIF('Example Sources'!$A$6:$A$205,A129)&lt;&gt;1,COUNTIFS('Example Sources'!$A$6:$A$205,A129,'Example Sources'!$B$6:$B$205,B129,'Example Sources'!$C$6:$C$205,C129,'Example Sources'!$D$6:$D$205,D129,'Example Sources'!$E$6:$E$205,E129,'Example Sources'!$F$6:$F$205,F129,'Example Sources'!$G$6:$G$205,G129)&lt;&gt;1,NOT(ISNUMBER(B129)),C129="",D129="",G129="",COUNT(E129:F129)&lt;&gt;COUNTA(E129:F129),E129&lt;0,F129&lt;0,AND(E129&gt;0,F129&gt;0),SUM(E129:F129)=0,COUNTIF(Categories!$A$6:$A$35,H129)&lt;&gt;1,AND(I129&lt;&gt;"Income",I129&lt;&gt;"Expense",I129&lt;&gt;"Transfer",I129&lt;&gt;"Other"),AND(I129="Transfer",J129=""),AND(K129&lt;&gt;"Cleared",K129&lt;&gt;"Pending"),AND(K129="Cleared",OR(NOT(ISNUMBER(L129)),L129&lt;B129)),AND(K129="Pending",L129&lt;&gt;"")),"REVIEW INPUT","OK"))</f>
        <v/>
      </c>
    </row>
    <row r="130" spans="1:13" x14ac:dyDescent="0.25">
      <c r="A130" s="4"/>
      <c r="B130" s="6"/>
      <c r="C130" s="4"/>
      <c r="D130" s="4"/>
      <c r="E130" s="7"/>
      <c r="F130" s="7"/>
      <c r="G130" s="4"/>
      <c r="H130" s="5"/>
      <c r="I130" t="str">
        <f>IF(H130="","",IFERROR(VLOOKUP(H130,Categories!$A$6:$B$35,2,FALSE),"UNMAPPED"))</f>
        <v/>
      </c>
      <c r="J130" s="4"/>
      <c r="K130" s="5"/>
      <c r="L130" s="6"/>
      <c r="M130" t="str">
        <f>IF(COUNTA(A130:H130,J130:L130)=0,"",IF(OR(A130="",COUNTIF($A$6:$A$205,A130)&lt;&gt;1,COUNTIF('Example Sources'!$A$6:$A$205,A130)&lt;&gt;1,COUNTIFS('Example Sources'!$A$6:$A$205,A130,'Example Sources'!$B$6:$B$205,B130,'Example Sources'!$C$6:$C$205,C130,'Example Sources'!$D$6:$D$205,D130,'Example Sources'!$E$6:$E$205,E130,'Example Sources'!$F$6:$F$205,F130,'Example Sources'!$G$6:$G$205,G130)&lt;&gt;1,NOT(ISNUMBER(B130)),C130="",D130="",G130="",COUNT(E130:F130)&lt;&gt;COUNTA(E130:F130),E130&lt;0,F130&lt;0,AND(E130&gt;0,F130&gt;0),SUM(E130:F130)=0,COUNTIF(Categories!$A$6:$A$35,H130)&lt;&gt;1,AND(I130&lt;&gt;"Income",I130&lt;&gt;"Expense",I130&lt;&gt;"Transfer",I130&lt;&gt;"Other"),AND(I130="Transfer",J130=""),AND(K130&lt;&gt;"Cleared",K130&lt;&gt;"Pending"),AND(K130="Cleared",OR(NOT(ISNUMBER(L130)),L130&lt;B130)),AND(K130="Pending",L130&lt;&gt;"")),"REVIEW INPUT","OK"))</f>
        <v/>
      </c>
    </row>
    <row r="131" spans="1:13" x14ac:dyDescent="0.25">
      <c r="A131" s="4"/>
      <c r="B131" s="6"/>
      <c r="C131" s="4"/>
      <c r="D131" s="4"/>
      <c r="E131" s="7"/>
      <c r="F131" s="7"/>
      <c r="G131" s="4"/>
      <c r="H131" s="5"/>
      <c r="I131" t="str">
        <f>IF(H131="","",IFERROR(VLOOKUP(H131,Categories!$A$6:$B$35,2,FALSE),"UNMAPPED"))</f>
        <v/>
      </c>
      <c r="J131" s="4"/>
      <c r="K131" s="5"/>
      <c r="L131" s="6"/>
      <c r="M131" t="str">
        <f>IF(COUNTA(A131:H131,J131:L131)=0,"",IF(OR(A131="",COUNTIF($A$6:$A$205,A131)&lt;&gt;1,COUNTIF('Example Sources'!$A$6:$A$205,A131)&lt;&gt;1,COUNTIFS('Example Sources'!$A$6:$A$205,A131,'Example Sources'!$B$6:$B$205,B131,'Example Sources'!$C$6:$C$205,C131,'Example Sources'!$D$6:$D$205,D131,'Example Sources'!$E$6:$E$205,E131,'Example Sources'!$F$6:$F$205,F131,'Example Sources'!$G$6:$G$205,G131)&lt;&gt;1,NOT(ISNUMBER(B131)),C131="",D131="",G131="",COUNT(E131:F131)&lt;&gt;COUNTA(E131:F131),E131&lt;0,F131&lt;0,AND(E131&gt;0,F131&gt;0),SUM(E131:F131)=0,COUNTIF(Categories!$A$6:$A$35,H131)&lt;&gt;1,AND(I131&lt;&gt;"Income",I131&lt;&gt;"Expense",I131&lt;&gt;"Transfer",I131&lt;&gt;"Other"),AND(I131="Transfer",J131=""),AND(K131&lt;&gt;"Cleared",K131&lt;&gt;"Pending"),AND(K131="Cleared",OR(NOT(ISNUMBER(L131)),L131&lt;B131)),AND(K131="Pending",L131&lt;&gt;"")),"REVIEW INPUT","OK"))</f>
        <v/>
      </c>
    </row>
    <row r="132" spans="1:13" x14ac:dyDescent="0.25">
      <c r="A132" s="4"/>
      <c r="B132" s="6"/>
      <c r="C132" s="4"/>
      <c r="D132" s="4"/>
      <c r="E132" s="7"/>
      <c r="F132" s="7"/>
      <c r="G132" s="4"/>
      <c r="H132" s="5"/>
      <c r="I132" t="str">
        <f>IF(H132="","",IFERROR(VLOOKUP(H132,Categories!$A$6:$B$35,2,FALSE),"UNMAPPED"))</f>
        <v/>
      </c>
      <c r="J132" s="4"/>
      <c r="K132" s="5"/>
      <c r="L132" s="6"/>
      <c r="M132" t="str">
        <f>IF(COUNTA(A132:H132,J132:L132)=0,"",IF(OR(A132="",COUNTIF($A$6:$A$205,A132)&lt;&gt;1,COUNTIF('Example Sources'!$A$6:$A$205,A132)&lt;&gt;1,COUNTIFS('Example Sources'!$A$6:$A$205,A132,'Example Sources'!$B$6:$B$205,B132,'Example Sources'!$C$6:$C$205,C132,'Example Sources'!$D$6:$D$205,D132,'Example Sources'!$E$6:$E$205,E132,'Example Sources'!$F$6:$F$205,F132,'Example Sources'!$G$6:$G$205,G132)&lt;&gt;1,NOT(ISNUMBER(B132)),C132="",D132="",G132="",COUNT(E132:F132)&lt;&gt;COUNTA(E132:F132),E132&lt;0,F132&lt;0,AND(E132&gt;0,F132&gt;0),SUM(E132:F132)=0,COUNTIF(Categories!$A$6:$A$35,H132)&lt;&gt;1,AND(I132&lt;&gt;"Income",I132&lt;&gt;"Expense",I132&lt;&gt;"Transfer",I132&lt;&gt;"Other"),AND(I132="Transfer",J132=""),AND(K132&lt;&gt;"Cleared",K132&lt;&gt;"Pending"),AND(K132="Cleared",OR(NOT(ISNUMBER(L132)),L132&lt;B132)),AND(K132="Pending",L132&lt;&gt;"")),"REVIEW INPUT","OK"))</f>
        <v/>
      </c>
    </row>
    <row r="133" spans="1:13" x14ac:dyDescent="0.25">
      <c r="A133" s="4"/>
      <c r="B133" s="6"/>
      <c r="C133" s="4"/>
      <c r="D133" s="4"/>
      <c r="E133" s="7"/>
      <c r="F133" s="7"/>
      <c r="G133" s="4"/>
      <c r="H133" s="5"/>
      <c r="I133" t="str">
        <f>IF(H133="","",IFERROR(VLOOKUP(H133,Categories!$A$6:$B$35,2,FALSE),"UNMAPPED"))</f>
        <v/>
      </c>
      <c r="J133" s="4"/>
      <c r="K133" s="5"/>
      <c r="L133" s="6"/>
      <c r="M133" t="str">
        <f>IF(COUNTA(A133:H133,J133:L133)=0,"",IF(OR(A133="",COUNTIF($A$6:$A$205,A133)&lt;&gt;1,COUNTIF('Example Sources'!$A$6:$A$205,A133)&lt;&gt;1,COUNTIFS('Example Sources'!$A$6:$A$205,A133,'Example Sources'!$B$6:$B$205,B133,'Example Sources'!$C$6:$C$205,C133,'Example Sources'!$D$6:$D$205,D133,'Example Sources'!$E$6:$E$205,E133,'Example Sources'!$F$6:$F$205,F133,'Example Sources'!$G$6:$G$205,G133)&lt;&gt;1,NOT(ISNUMBER(B133)),C133="",D133="",G133="",COUNT(E133:F133)&lt;&gt;COUNTA(E133:F133),E133&lt;0,F133&lt;0,AND(E133&gt;0,F133&gt;0),SUM(E133:F133)=0,COUNTIF(Categories!$A$6:$A$35,H133)&lt;&gt;1,AND(I133&lt;&gt;"Income",I133&lt;&gt;"Expense",I133&lt;&gt;"Transfer",I133&lt;&gt;"Other"),AND(I133="Transfer",J133=""),AND(K133&lt;&gt;"Cleared",K133&lt;&gt;"Pending"),AND(K133="Cleared",OR(NOT(ISNUMBER(L133)),L133&lt;B133)),AND(K133="Pending",L133&lt;&gt;"")),"REVIEW INPUT","OK"))</f>
        <v/>
      </c>
    </row>
    <row r="134" spans="1:13" x14ac:dyDescent="0.25">
      <c r="A134" s="4"/>
      <c r="B134" s="6"/>
      <c r="C134" s="4"/>
      <c r="D134" s="4"/>
      <c r="E134" s="7"/>
      <c r="F134" s="7"/>
      <c r="G134" s="4"/>
      <c r="H134" s="5"/>
      <c r="I134" t="str">
        <f>IF(H134="","",IFERROR(VLOOKUP(H134,Categories!$A$6:$B$35,2,FALSE),"UNMAPPED"))</f>
        <v/>
      </c>
      <c r="J134" s="4"/>
      <c r="K134" s="5"/>
      <c r="L134" s="6"/>
      <c r="M134" t="str">
        <f>IF(COUNTA(A134:H134,J134:L134)=0,"",IF(OR(A134="",COUNTIF($A$6:$A$205,A134)&lt;&gt;1,COUNTIF('Example Sources'!$A$6:$A$205,A134)&lt;&gt;1,COUNTIFS('Example Sources'!$A$6:$A$205,A134,'Example Sources'!$B$6:$B$205,B134,'Example Sources'!$C$6:$C$205,C134,'Example Sources'!$D$6:$D$205,D134,'Example Sources'!$E$6:$E$205,E134,'Example Sources'!$F$6:$F$205,F134,'Example Sources'!$G$6:$G$205,G134)&lt;&gt;1,NOT(ISNUMBER(B134)),C134="",D134="",G134="",COUNT(E134:F134)&lt;&gt;COUNTA(E134:F134),E134&lt;0,F134&lt;0,AND(E134&gt;0,F134&gt;0),SUM(E134:F134)=0,COUNTIF(Categories!$A$6:$A$35,H134)&lt;&gt;1,AND(I134&lt;&gt;"Income",I134&lt;&gt;"Expense",I134&lt;&gt;"Transfer",I134&lt;&gt;"Other"),AND(I134="Transfer",J134=""),AND(K134&lt;&gt;"Cleared",K134&lt;&gt;"Pending"),AND(K134="Cleared",OR(NOT(ISNUMBER(L134)),L134&lt;B134)),AND(K134="Pending",L134&lt;&gt;"")),"REVIEW INPUT","OK"))</f>
        <v/>
      </c>
    </row>
    <row r="135" spans="1:13" x14ac:dyDescent="0.25">
      <c r="A135" s="4"/>
      <c r="B135" s="6"/>
      <c r="C135" s="4"/>
      <c r="D135" s="4"/>
      <c r="E135" s="7"/>
      <c r="F135" s="7"/>
      <c r="G135" s="4"/>
      <c r="H135" s="5"/>
      <c r="I135" t="str">
        <f>IF(H135="","",IFERROR(VLOOKUP(H135,Categories!$A$6:$B$35,2,FALSE),"UNMAPPED"))</f>
        <v/>
      </c>
      <c r="J135" s="4"/>
      <c r="K135" s="5"/>
      <c r="L135" s="6"/>
      <c r="M135" t="str">
        <f>IF(COUNTA(A135:H135,J135:L135)=0,"",IF(OR(A135="",COUNTIF($A$6:$A$205,A135)&lt;&gt;1,COUNTIF('Example Sources'!$A$6:$A$205,A135)&lt;&gt;1,COUNTIFS('Example Sources'!$A$6:$A$205,A135,'Example Sources'!$B$6:$B$205,B135,'Example Sources'!$C$6:$C$205,C135,'Example Sources'!$D$6:$D$205,D135,'Example Sources'!$E$6:$E$205,E135,'Example Sources'!$F$6:$F$205,F135,'Example Sources'!$G$6:$G$205,G135)&lt;&gt;1,NOT(ISNUMBER(B135)),C135="",D135="",G135="",COUNT(E135:F135)&lt;&gt;COUNTA(E135:F135),E135&lt;0,F135&lt;0,AND(E135&gt;0,F135&gt;0),SUM(E135:F135)=0,COUNTIF(Categories!$A$6:$A$35,H135)&lt;&gt;1,AND(I135&lt;&gt;"Income",I135&lt;&gt;"Expense",I135&lt;&gt;"Transfer",I135&lt;&gt;"Other"),AND(I135="Transfer",J135=""),AND(K135&lt;&gt;"Cleared",K135&lt;&gt;"Pending"),AND(K135="Cleared",OR(NOT(ISNUMBER(L135)),L135&lt;B135)),AND(K135="Pending",L135&lt;&gt;"")),"REVIEW INPUT","OK"))</f>
        <v/>
      </c>
    </row>
    <row r="136" spans="1:13" x14ac:dyDescent="0.25">
      <c r="A136" s="4"/>
      <c r="B136" s="6"/>
      <c r="C136" s="4"/>
      <c r="D136" s="4"/>
      <c r="E136" s="7"/>
      <c r="F136" s="7"/>
      <c r="G136" s="4"/>
      <c r="H136" s="5"/>
      <c r="I136" t="str">
        <f>IF(H136="","",IFERROR(VLOOKUP(H136,Categories!$A$6:$B$35,2,FALSE),"UNMAPPED"))</f>
        <v/>
      </c>
      <c r="J136" s="4"/>
      <c r="K136" s="5"/>
      <c r="L136" s="6"/>
      <c r="M136" t="str">
        <f>IF(COUNTA(A136:H136,J136:L136)=0,"",IF(OR(A136="",COUNTIF($A$6:$A$205,A136)&lt;&gt;1,COUNTIF('Example Sources'!$A$6:$A$205,A136)&lt;&gt;1,COUNTIFS('Example Sources'!$A$6:$A$205,A136,'Example Sources'!$B$6:$B$205,B136,'Example Sources'!$C$6:$C$205,C136,'Example Sources'!$D$6:$D$205,D136,'Example Sources'!$E$6:$E$205,E136,'Example Sources'!$F$6:$F$205,F136,'Example Sources'!$G$6:$G$205,G136)&lt;&gt;1,NOT(ISNUMBER(B136)),C136="",D136="",G136="",COUNT(E136:F136)&lt;&gt;COUNTA(E136:F136),E136&lt;0,F136&lt;0,AND(E136&gt;0,F136&gt;0),SUM(E136:F136)=0,COUNTIF(Categories!$A$6:$A$35,H136)&lt;&gt;1,AND(I136&lt;&gt;"Income",I136&lt;&gt;"Expense",I136&lt;&gt;"Transfer",I136&lt;&gt;"Other"),AND(I136="Transfer",J136=""),AND(K136&lt;&gt;"Cleared",K136&lt;&gt;"Pending"),AND(K136="Cleared",OR(NOT(ISNUMBER(L136)),L136&lt;B136)),AND(K136="Pending",L136&lt;&gt;"")),"REVIEW INPUT","OK"))</f>
        <v/>
      </c>
    </row>
    <row r="137" spans="1:13" x14ac:dyDescent="0.25">
      <c r="A137" s="4"/>
      <c r="B137" s="6"/>
      <c r="C137" s="4"/>
      <c r="D137" s="4"/>
      <c r="E137" s="7"/>
      <c r="F137" s="7"/>
      <c r="G137" s="4"/>
      <c r="H137" s="5"/>
      <c r="I137" t="str">
        <f>IF(H137="","",IFERROR(VLOOKUP(H137,Categories!$A$6:$B$35,2,FALSE),"UNMAPPED"))</f>
        <v/>
      </c>
      <c r="J137" s="4"/>
      <c r="K137" s="5"/>
      <c r="L137" s="6"/>
      <c r="M137" t="str">
        <f>IF(COUNTA(A137:H137,J137:L137)=0,"",IF(OR(A137="",COUNTIF($A$6:$A$205,A137)&lt;&gt;1,COUNTIF('Example Sources'!$A$6:$A$205,A137)&lt;&gt;1,COUNTIFS('Example Sources'!$A$6:$A$205,A137,'Example Sources'!$B$6:$B$205,B137,'Example Sources'!$C$6:$C$205,C137,'Example Sources'!$D$6:$D$205,D137,'Example Sources'!$E$6:$E$205,E137,'Example Sources'!$F$6:$F$205,F137,'Example Sources'!$G$6:$G$205,G137)&lt;&gt;1,NOT(ISNUMBER(B137)),C137="",D137="",G137="",COUNT(E137:F137)&lt;&gt;COUNTA(E137:F137),E137&lt;0,F137&lt;0,AND(E137&gt;0,F137&gt;0),SUM(E137:F137)=0,COUNTIF(Categories!$A$6:$A$35,H137)&lt;&gt;1,AND(I137&lt;&gt;"Income",I137&lt;&gt;"Expense",I137&lt;&gt;"Transfer",I137&lt;&gt;"Other"),AND(I137="Transfer",J137=""),AND(K137&lt;&gt;"Cleared",K137&lt;&gt;"Pending"),AND(K137="Cleared",OR(NOT(ISNUMBER(L137)),L137&lt;B137)),AND(K137="Pending",L137&lt;&gt;"")),"REVIEW INPUT","OK"))</f>
        <v/>
      </c>
    </row>
    <row r="138" spans="1:13" x14ac:dyDescent="0.25">
      <c r="A138" s="4"/>
      <c r="B138" s="6"/>
      <c r="C138" s="4"/>
      <c r="D138" s="4"/>
      <c r="E138" s="7"/>
      <c r="F138" s="7"/>
      <c r="G138" s="4"/>
      <c r="H138" s="5"/>
      <c r="I138" t="str">
        <f>IF(H138="","",IFERROR(VLOOKUP(H138,Categories!$A$6:$B$35,2,FALSE),"UNMAPPED"))</f>
        <v/>
      </c>
      <c r="J138" s="4"/>
      <c r="K138" s="5"/>
      <c r="L138" s="6"/>
      <c r="M138" t="str">
        <f>IF(COUNTA(A138:H138,J138:L138)=0,"",IF(OR(A138="",COUNTIF($A$6:$A$205,A138)&lt;&gt;1,COUNTIF('Example Sources'!$A$6:$A$205,A138)&lt;&gt;1,COUNTIFS('Example Sources'!$A$6:$A$205,A138,'Example Sources'!$B$6:$B$205,B138,'Example Sources'!$C$6:$C$205,C138,'Example Sources'!$D$6:$D$205,D138,'Example Sources'!$E$6:$E$205,E138,'Example Sources'!$F$6:$F$205,F138,'Example Sources'!$G$6:$G$205,G138)&lt;&gt;1,NOT(ISNUMBER(B138)),C138="",D138="",G138="",COUNT(E138:F138)&lt;&gt;COUNTA(E138:F138),E138&lt;0,F138&lt;0,AND(E138&gt;0,F138&gt;0),SUM(E138:F138)=0,COUNTIF(Categories!$A$6:$A$35,H138)&lt;&gt;1,AND(I138&lt;&gt;"Income",I138&lt;&gt;"Expense",I138&lt;&gt;"Transfer",I138&lt;&gt;"Other"),AND(I138="Transfer",J138=""),AND(K138&lt;&gt;"Cleared",K138&lt;&gt;"Pending"),AND(K138="Cleared",OR(NOT(ISNUMBER(L138)),L138&lt;B138)),AND(K138="Pending",L138&lt;&gt;"")),"REVIEW INPUT","OK"))</f>
        <v/>
      </c>
    </row>
    <row r="139" spans="1:13" x14ac:dyDescent="0.25">
      <c r="A139" s="4"/>
      <c r="B139" s="6"/>
      <c r="C139" s="4"/>
      <c r="D139" s="4"/>
      <c r="E139" s="7"/>
      <c r="F139" s="7"/>
      <c r="G139" s="4"/>
      <c r="H139" s="5"/>
      <c r="I139" t="str">
        <f>IF(H139="","",IFERROR(VLOOKUP(H139,Categories!$A$6:$B$35,2,FALSE),"UNMAPPED"))</f>
        <v/>
      </c>
      <c r="J139" s="4"/>
      <c r="K139" s="5"/>
      <c r="L139" s="6"/>
      <c r="M139" t="str">
        <f>IF(COUNTA(A139:H139,J139:L139)=0,"",IF(OR(A139="",COUNTIF($A$6:$A$205,A139)&lt;&gt;1,COUNTIF('Example Sources'!$A$6:$A$205,A139)&lt;&gt;1,COUNTIFS('Example Sources'!$A$6:$A$205,A139,'Example Sources'!$B$6:$B$205,B139,'Example Sources'!$C$6:$C$205,C139,'Example Sources'!$D$6:$D$205,D139,'Example Sources'!$E$6:$E$205,E139,'Example Sources'!$F$6:$F$205,F139,'Example Sources'!$G$6:$G$205,G139)&lt;&gt;1,NOT(ISNUMBER(B139)),C139="",D139="",G139="",COUNT(E139:F139)&lt;&gt;COUNTA(E139:F139),E139&lt;0,F139&lt;0,AND(E139&gt;0,F139&gt;0),SUM(E139:F139)=0,COUNTIF(Categories!$A$6:$A$35,H139)&lt;&gt;1,AND(I139&lt;&gt;"Income",I139&lt;&gt;"Expense",I139&lt;&gt;"Transfer",I139&lt;&gt;"Other"),AND(I139="Transfer",J139=""),AND(K139&lt;&gt;"Cleared",K139&lt;&gt;"Pending"),AND(K139="Cleared",OR(NOT(ISNUMBER(L139)),L139&lt;B139)),AND(K139="Pending",L139&lt;&gt;"")),"REVIEW INPUT","OK"))</f>
        <v/>
      </c>
    </row>
    <row r="140" spans="1:13" x14ac:dyDescent="0.25">
      <c r="A140" s="4"/>
      <c r="B140" s="6"/>
      <c r="C140" s="4"/>
      <c r="D140" s="4"/>
      <c r="E140" s="7"/>
      <c r="F140" s="7"/>
      <c r="G140" s="4"/>
      <c r="H140" s="5"/>
      <c r="I140" t="str">
        <f>IF(H140="","",IFERROR(VLOOKUP(H140,Categories!$A$6:$B$35,2,FALSE),"UNMAPPED"))</f>
        <v/>
      </c>
      <c r="J140" s="4"/>
      <c r="K140" s="5"/>
      <c r="L140" s="6"/>
      <c r="M140" t="str">
        <f>IF(COUNTA(A140:H140,J140:L140)=0,"",IF(OR(A140="",COUNTIF($A$6:$A$205,A140)&lt;&gt;1,COUNTIF('Example Sources'!$A$6:$A$205,A140)&lt;&gt;1,COUNTIFS('Example Sources'!$A$6:$A$205,A140,'Example Sources'!$B$6:$B$205,B140,'Example Sources'!$C$6:$C$205,C140,'Example Sources'!$D$6:$D$205,D140,'Example Sources'!$E$6:$E$205,E140,'Example Sources'!$F$6:$F$205,F140,'Example Sources'!$G$6:$G$205,G140)&lt;&gt;1,NOT(ISNUMBER(B140)),C140="",D140="",G140="",COUNT(E140:F140)&lt;&gt;COUNTA(E140:F140),E140&lt;0,F140&lt;0,AND(E140&gt;0,F140&gt;0),SUM(E140:F140)=0,COUNTIF(Categories!$A$6:$A$35,H140)&lt;&gt;1,AND(I140&lt;&gt;"Income",I140&lt;&gt;"Expense",I140&lt;&gt;"Transfer",I140&lt;&gt;"Other"),AND(I140="Transfer",J140=""),AND(K140&lt;&gt;"Cleared",K140&lt;&gt;"Pending"),AND(K140="Cleared",OR(NOT(ISNUMBER(L140)),L140&lt;B140)),AND(K140="Pending",L140&lt;&gt;"")),"REVIEW INPUT","OK"))</f>
        <v/>
      </c>
    </row>
    <row r="141" spans="1:13" x14ac:dyDescent="0.25">
      <c r="A141" s="4"/>
      <c r="B141" s="6"/>
      <c r="C141" s="4"/>
      <c r="D141" s="4"/>
      <c r="E141" s="7"/>
      <c r="F141" s="7"/>
      <c r="G141" s="4"/>
      <c r="H141" s="5"/>
      <c r="I141" t="str">
        <f>IF(H141="","",IFERROR(VLOOKUP(H141,Categories!$A$6:$B$35,2,FALSE),"UNMAPPED"))</f>
        <v/>
      </c>
      <c r="J141" s="4"/>
      <c r="K141" s="5"/>
      <c r="L141" s="6"/>
      <c r="M141" t="str">
        <f>IF(COUNTA(A141:H141,J141:L141)=0,"",IF(OR(A141="",COUNTIF($A$6:$A$205,A141)&lt;&gt;1,COUNTIF('Example Sources'!$A$6:$A$205,A141)&lt;&gt;1,COUNTIFS('Example Sources'!$A$6:$A$205,A141,'Example Sources'!$B$6:$B$205,B141,'Example Sources'!$C$6:$C$205,C141,'Example Sources'!$D$6:$D$205,D141,'Example Sources'!$E$6:$E$205,E141,'Example Sources'!$F$6:$F$205,F141,'Example Sources'!$G$6:$G$205,G141)&lt;&gt;1,NOT(ISNUMBER(B141)),C141="",D141="",G141="",COUNT(E141:F141)&lt;&gt;COUNTA(E141:F141),E141&lt;0,F141&lt;0,AND(E141&gt;0,F141&gt;0),SUM(E141:F141)=0,COUNTIF(Categories!$A$6:$A$35,H141)&lt;&gt;1,AND(I141&lt;&gt;"Income",I141&lt;&gt;"Expense",I141&lt;&gt;"Transfer",I141&lt;&gt;"Other"),AND(I141="Transfer",J141=""),AND(K141&lt;&gt;"Cleared",K141&lt;&gt;"Pending"),AND(K141="Cleared",OR(NOT(ISNUMBER(L141)),L141&lt;B141)),AND(K141="Pending",L141&lt;&gt;"")),"REVIEW INPUT","OK"))</f>
        <v/>
      </c>
    </row>
    <row r="142" spans="1:13" x14ac:dyDescent="0.25">
      <c r="A142" s="4"/>
      <c r="B142" s="6"/>
      <c r="C142" s="4"/>
      <c r="D142" s="4"/>
      <c r="E142" s="7"/>
      <c r="F142" s="7"/>
      <c r="G142" s="4"/>
      <c r="H142" s="5"/>
      <c r="I142" t="str">
        <f>IF(H142="","",IFERROR(VLOOKUP(H142,Categories!$A$6:$B$35,2,FALSE),"UNMAPPED"))</f>
        <v/>
      </c>
      <c r="J142" s="4"/>
      <c r="K142" s="5"/>
      <c r="L142" s="6"/>
      <c r="M142" t="str">
        <f>IF(COUNTA(A142:H142,J142:L142)=0,"",IF(OR(A142="",COUNTIF($A$6:$A$205,A142)&lt;&gt;1,COUNTIF('Example Sources'!$A$6:$A$205,A142)&lt;&gt;1,COUNTIFS('Example Sources'!$A$6:$A$205,A142,'Example Sources'!$B$6:$B$205,B142,'Example Sources'!$C$6:$C$205,C142,'Example Sources'!$D$6:$D$205,D142,'Example Sources'!$E$6:$E$205,E142,'Example Sources'!$F$6:$F$205,F142,'Example Sources'!$G$6:$G$205,G142)&lt;&gt;1,NOT(ISNUMBER(B142)),C142="",D142="",G142="",COUNT(E142:F142)&lt;&gt;COUNTA(E142:F142),E142&lt;0,F142&lt;0,AND(E142&gt;0,F142&gt;0),SUM(E142:F142)=0,COUNTIF(Categories!$A$6:$A$35,H142)&lt;&gt;1,AND(I142&lt;&gt;"Income",I142&lt;&gt;"Expense",I142&lt;&gt;"Transfer",I142&lt;&gt;"Other"),AND(I142="Transfer",J142=""),AND(K142&lt;&gt;"Cleared",K142&lt;&gt;"Pending"),AND(K142="Cleared",OR(NOT(ISNUMBER(L142)),L142&lt;B142)),AND(K142="Pending",L142&lt;&gt;"")),"REVIEW INPUT","OK"))</f>
        <v/>
      </c>
    </row>
    <row r="143" spans="1:13" x14ac:dyDescent="0.25">
      <c r="A143" s="4"/>
      <c r="B143" s="6"/>
      <c r="C143" s="4"/>
      <c r="D143" s="4"/>
      <c r="E143" s="7"/>
      <c r="F143" s="7"/>
      <c r="G143" s="4"/>
      <c r="H143" s="5"/>
      <c r="I143" t="str">
        <f>IF(H143="","",IFERROR(VLOOKUP(H143,Categories!$A$6:$B$35,2,FALSE),"UNMAPPED"))</f>
        <v/>
      </c>
      <c r="J143" s="4"/>
      <c r="K143" s="5"/>
      <c r="L143" s="6"/>
      <c r="M143" t="str">
        <f>IF(COUNTA(A143:H143,J143:L143)=0,"",IF(OR(A143="",COUNTIF($A$6:$A$205,A143)&lt;&gt;1,COUNTIF('Example Sources'!$A$6:$A$205,A143)&lt;&gt;1,COUNTIFS('Example Sources'!$A$6:$A$205,A143,'Example Sources'!$B$6:$B$205,B143,'Example Sources'!$C$6:$C$205,C143,'Example Sources'!$D$6:$D$205,D143,'Example Sources'!$E$6:$E$205,E143,'Example Sources'!$F$6:$F$205,F143,'Example Sources'!$G$6:$G$205,G143)&lt;&gt;1,NOT(ISNUMBER(B143)),C143="",D143="",G143="",COUNT(E143:F143)&lt;&gt;COUNTA(E143:F143),E143&lt;0,F143&lt;0,AND(E143&gt;0,F143&gt;0),SUM(E143:F143)=0,COUNTIF(Categories!$A$6:$A$35,H143)&lt;&gt;1,AND(I143&lt;&gt;"Income",I143&lt;&gt;"Expense",I143&lt;&gt;"Transfer",I143&lt;&gt;"Other"),AND(I143="Transfer",J143=""),AND(K143&lt;&gt;"Cleared",K143&lt;&gt;"Pending"),AND(K143="Cleared",OR(NOT(ISNUMBER(L143)),L143&lt;B143)),AND(K143="Pending",L143&lt;&gt;"")),"REVIEW INPUT","OK"))</f>
        <v/>
      </c>
    </row>
    <row r="144" spans="1:13" x14ac:dyDescent="0.25">
      <c r="A144" s="4"/>
      <c r="B144" s="6"/>
      <c r="C144" s="4"/>
      <c r="D144" s="4"/>
      <c r="E144" s="7"/>
      <c r="F144" s="7"/>
      <c r="G144" s="4"/>
      <c r="H144" s="5"/>
      <c r="I144" t="str">
        <f>IF(H144="","",IFERROR(VLOOKUP(H144,Categories!$A$6:$B$35,2,FALSE),"UNMAPPED"))</f>
        <v/>
      </c>
      <c r="J144" s="4"/>
      <c r="K144" s="5"/>
      <c r="L144" s="6"/>
      <c r="M144" t="str">
        <f>IF(COUNTA(A144:H144,J144:L144)=0,"",IF(OR(A144="",COUNTIF($A$6:$A$205,A144)&lt;&gt;1,COUNTIF('Example Sources'!$A$6:$A$205,A144)&lt;&gt;1,COUNTIFS('Example Sources'!$A$6:$A$205,A144,'Example Sources'!$B$6:$B$205,B144,'Example Sources'!$C$6:$C$205,C144,'Example Sources'!$D$6:$D$205,D144,'Example Sources'!$E$6:$E$205,E144,'Example Sources'!$F$6:$F$205,F144,'Example Sources'!$G$6:$G$205,G144)&lt;&gt;1,NOT(ISNUMBER(B144)),C144="",D144="",G144="",COUNT(E144:F144)&lt;&gt;COUNTA(E144:F144),E144&lt;0,F144&lt;0,AND(E144&gt;0,F144&gt;0),SUM(E144:F144)=0,COUNTIF(Categories!$A$6:$A$35,H144)&lt;&gt;1,AND(I144&lt;&gt;"Income",I144&lt;&gt;"Expense",I144&lt;&gt;"Transfer",I144&lt;&gt;"Other"),AND(I144="Transfer",J144=""),AND(K144&lt;&gt;"Cleared",K144&lt;&gt;"Pending"),AND(K144="Cleared",OR(NOT(ISNUMBER(L144)),L144&lt;B144)),AND(K144="Pending",L144&lt;&gt;"")),"REVIEW INPUT","OK"))</f>
        <v/>
      </c>
    </row>
    <row r="145" spans="1:13" x14ac:dyDescent="0.25">
      <c r="A145" s="4"/>
      <c r="B145" s="6"/>
      <c r="C145" s="4"/>
      <c r="D145" s="4"/>
      <c r="E145" s="7"/>
      <c r="F145" s="7"/>
      <c r="G145" s="4"/>
      <c r="H145" s="5"/>
      <c r="I145" t="str">
        <f>IF(H145="","",IFERROR(VLOOKUP(H145,Categories!$A$6:$B$35,2,FALSE),"UNMAPPED"))</f>
        <v/>
      </c>
      <c r="J145" s="4"/>
      <c r="K145" s="5"/>
      <c r="L145" s="6"/>
      <c r="M145" t="str">
        <f>IF(COUNTA(A145:H145,J145:L145)=0,"",IF(OR(A145="",COUNTIF($A$6:$A$205,A145)&lt;&gt;1,COUNTIF('Example Sources'!$A$6:$A$205,A145)&lt;&gt;1,COUNTIFS('Example Sources'!$A$6:$A$205,A145,'Example Sources'!$B$6:$B$205,B145,'Example Sources'!$C$6:$C$205,C145,'Example Sources'!$D$6:$D$205,D145,'Example Sources'!$E$6:$E$205,E145,'Example Sources'!$F$6:$F$205,F145,'Example Sources'!$G$6:$G$205,G145)&lt;&gt;1,NOT(ISNUMBER(B145)),C145="",D145="",G145="",COUNT(E145:F145)&lt;&gt;COUNTA(E145:F145),E145&lt;0,F145&lt;0,AND(E145&gt;0,F145&gt;0),SUM(E145:F145)=0,COUNTIF(Categories!$A$6:$A$35,H145)&lt;&gt;1,AND(I145&lt;&gt;"Income",I145&lt;&gt;"Expense",I145&lt;&gt;"Transfer",I145&lt;&gt;"Other"),AND(I145="Transfer",J145=""),AND(K145&lt;&gt;"Cleared",K145&lt;&gt;"Pending"),AND(K145="Cleared",OR(NOT(ISNUMBER(L145)),L145&lt;B145)),AND(K145="Pending",L145&lt;&gt;"")),"REVIEW INPUT","OK"))</f>
        <v/>
      </c>
    </row>
    <row r="146" spans="1:13" x14ac:dyDescent="0.25">
      <c r="A146" s="4"/>
      <c r="B146" s="6"/>
      <c r="C146" s="4"/>
      <c r="D146" s="4"/>
      <c r="E146" s="7"/>
      <c r="F146" s="7"/>
      <c r="G146" s="4"/>
      <c r="H146" s="5"/>
      <c r="I146" t="str">
        <f>IF(H146="","",IFERROR(VLOOKUP(H146,Categories!$A$6:$B$35,2,FALSE),"UNMAPPED"))</f>
        <v/>
      </c>
      <c r="J146" s="4"/>
      <c r="K146" s="5"/>
      <c r="L146" s="6"/>
      <c r="M146" t="str">
        <f>IF(COUNTA(A146:H146,J146:L146)=0,"",IF(OR(A146="",COUNTIF($A$6:$A$205,A146)&lt;&gt;1,COUNTIF('Example Sources'!$A$6:$A$205,A146)&lt;&gt;1,COUNTIFS('Example Sources'!$A$6:$A$205,A146,'Example Sources'!$B$6:$B$205,B146,'Example Sources'!$C$6:$C$205,C146,'Example Sources'!$D$6:$D$205,D146,'Example Sources'!$E$6:$E$205,E146,'Example Sources'!$F$6:$F$205,F146,'Example Sources'!$G$6:$G$205,G146)&lt;&gt;1,NOT(ISNUMBER(B146)),C146="",D146="",G146="",COUNT(E146:F146)&lt;&gt;COUNTA(E146:F146),E146&lt;0,F146&lt;0,AND(E146&gt;0,F146&gt;0),SUM(E146:F146)=0,COUNTIF(Categories!$A$6:$A$35,H146)&lt;&gt;1,AND(I146&lt;&gt;"Income",I146&lt;&gt;"Expense",I146&lt;&gt;"Transfer",I146&lt;&gt;"Other"),AND(I146="Transfer",J146=""),AND(K146&lt;&gt;"Cleared",K146&lt;&gt;"Pending"),AND(K146="Cleared",OR(NOT(ISNUMBER(L146)),L146&lt;B146)),AND(K146="Pending",L146&lt;&gt;"")),"REVIEW INPUT","OK"))</f>
        <v/>
      </c>
    </row>
    <row r="147" spans="1:13" x14ac:dyDescent="0.25">
      <c r="A147" s="4"/>
      <c r="B147" s="6"/>
      <c r="C147" s="4"/>
      <c r="D147" s="4"/>
      <c r="E147" s="7"/>
      <c r="F147" s="7"/>
      <c r="G147" s="4"/>
      <c r="H147" s="5"/>
      <c r="I147" t="str">
        <f>IF(H147="","",IFERROR(VLOOKUP(H147,Categories!$A$6:$B$35,2,FALSE),"UNMAPPED"))</f>
        <v/>
      </c>
      <c r="J147" s="4"/>
      <c r="K147" s="5"/>
      <c r="L147" s="6"/>
      <c r="M147" t="str">
        <f>IF(COUNTA(A147:H147,J147:L147)=0,"",IF(OR(A147="",COUNTIF($A$6:$A$205,A147)&lt;&gt;1,COUNTIF('Example Sources'!$A$6:$A$205,A147)&lt;&gt;1,COUNTIFS('Example Sources'!$A$6:$A$205,A147,'Example Sources'!$B$6:$B$205,B147,'Example Sources'!$C$6:$C$205,C147,'Example Sources'!$D$6:$D$205,D147,'Example Sources'!$E$6:$E$205,E147,'Example Sources'!$F$6:$F$205,F147,'Example Sources'!$G$6:$G$205,G147)&lt;&gt;1,NOT(ISNUMBER(B147)),C147="",D147="",G147="",COUNT(E147:F147)&lt;&gt;COUNTA(E147:F147),E147&lt;0,F147&lt;0,AND(E147&gt;0,F147&gt;0),SUM(E147:F147)=0,COUNTIF(Categories!$A$6:$A$35,H147)&lt;&gt;1,AND(I147&lt;&gt;"Income",I147&lt;&gt;"Expense",I147&lt;&gt;"Transfer",I147&lt;&gt;"Other"),AND(I147="Transfer",J147=""),AND(K147&lt;&gt;"Cleared",K147&lt;&gt;"Pending"),AND(K147="Cleared",OR(NOT(ISNUMBER(L147)),L147&lt;B147)),AND(K147="Pending",L147&lt;&gt;"")),"REVIEW INPUT","OK"))</f>
        <v/>
      </c>
    </row>
    <row r="148" spans="1:13" x14ac:dyDescent="0.25">
      <c r="A148" s="4"/>
      <c r="B148" s="6"/>
      <c r="C148" s="4"/>
      <c r="D148" s="4"/>
      <c r="E148" s="7"/>
      <c r="F148" s="7"/>
      <c r="G148" s="4"/>
      <c r="H148" s="5"/>
      <c r="I148" t="str">
        <f>IF(H148="","",IFERROR(VLOOKUP(H148,Categories!$A$6:$B$35,2,FALSE),"UNMAPPED"))</f>
        <v/>
      </c>
      <c r="J148" s="4"/>
      <c r="K148" s="5"/>
      <c r="L148" s="6"/>
      <c r="M148" t="str">
        <f>IF(COUNTA(A148:H148,J148:L148)=0,"",IF(OR(A148="",COUNTIF($A$6:$A$205,A148)&lt;&gt;1,COUNTIF('Example Sources'!$A$6:$A$205,A148)&lt;&gt;1,COUNTIFS('Example Sources'!$A$6:$A$205,A148,'Example Sources'!$B$6:$B$205,B148,'Example Sources'!$C$6:$C$205,C148,'Example Sources'!$D$6:$D$205,D148,'Example Sources'!$E$6:$E$205,E148,'Example Sources'!$F$6:$F$205,F148,'Example Sources'!$G$6:$G$205,G148)&lt;&gt;1,NOT(ISNUMBER(B148)),C148="",D148="",G148="",COUNT(E148:F148)&lt;&gt;COUNTA(E148:F148),E148&lt;0,F148&lt;0,AND(E148&gt;0,F148&gt;0),SUM(E148:F148)=0,COUNTIF(Categories!$A$6:$A$35,H148)&lt;&gt;1,AND(I148&lt;&gt;"Income",I148&lt;&gt;"Expense",I148&lt;&gt;"Transfer",I148&lt;&gt;"Other"),AND(I148="Transfer",J148=""),AND(K148&lt;&gt;"Cleared",K148&lt;&gt;"Pending"),AND(K148="Cleared",OR(NOT(ISNUMBER(L148)),L148&lt;B148)),AND(K148="Pending",L148&lt;&gt;"")),"REVIEW INPUT","OK"))</f>
        <v/>
      </c>
    </row>
    <row r="149" spans="1:13" x14ac:dyDescent="0.25">
      <c r="A149" s="4"/>
      <c r="B149" s="6"/>
      <c r="C149" s="4"/>
      <c r="D149" s="4"/>
      <c r="E149" s="7"/>
      <c r="F149" s="7"/>
      <c r="G149" s="4"/>
      <c r="H149" s="5"/>
      <c r="I149" t="str">
        <f>IF(H149="","",IFERROR(VLOOKUP(H149,Categories!$A$6:$B$35,2,FALSE),"UNMAPPED"))</f>
        <v/>
      </c>
      <c r="J149" s="4"/>
      <c r="K149" s="5"/>
      <c r="L149" s="6"/>
      <c r="M149" t="str">
        <f>IF(COUNTA(A149:H149,J149:L149)=0,"",IF(OR(A149="",COUNTIF($A$6:$A$205,A149)&lt;&gt;1,COUNTIF('Example Sources'!$A$6:$A$205,A149)&lt;&gt;1,COUNTIFS('Example Sources'!$A$6:$A$205,A149,'Example Sources'!$B$6:$B$205,B149,'Example Sources'!$C$6:$C$205,C149,'Example Sources'!$D$6:$D$205,D149,'Example Sources'!$E$6:$E$205,E149,'Example Sources'!$F$6:$F$205,F149,'Example Sources'!$G$6:$G$205,G149)&lt;&gt;1,NOT(ISNUMBER(B149)),C149="",D149="",G149="",COUNT(E149:F149)&lt;&gt;COUNTA(E149:F149),E149&lt;0,F149&lt;0,AND(E149&gt;0,F149&gt;0),SUM(E149:F149)=0,COUNTIF(Categories!$A$6:$A$35,H149)&lt;&gt;1,AND(I149&lt;&gt;"Income",I149&lt;&gt;"Expense",I149&lt;&gt;"Transfer",I149&lt;&gt;"Other"),AND(I149="Transfer",J149=""),AND(K149&lt;&gt;"Cleared",K149&lt;&gt;"Pending"),AND(K149="Cleared",OR(NOT(ISNUMBER(L149)),L149&lt;B149)),AND(K149="Pending",L149&lt;&gt;"")),"REVIEW INPUT","OK"))</f>
        <v/>
      </c>
    </row>
    <row r="150" spans="1:13" x14ac:dyDescent="0.25">
      <c r="A150" s="4"/>
      <c r="B150" s="6"/>
      <c r="C150" s="4"/>
      <c r="D150" s="4"/>
      <c r="E150" s="7"/>
      <c r="F150" s="7"/>
      <c r="G150" s="4"/>
      <c r="H150" s="5"/>
      <c r="I150" t="str">
        <f>IF(H150="","",IFERROR(VLOOKUP(H150,Categories!$A$6:$B$35,2,FALSE),"UNMAPPED"))</f>
        <v/>
      </c>
      <c r="J150" s="4"/>
      <c r="K150" s="5"/>
      <c r="L150" s="6"/>
      <c r="M150" t="str">
        <f>IF(COUNTA(A150:H150,J150:L150)=0,"",IF(OR(A150="",COUNTIF($A$6:$A$205,A150)&lt;&gt;1,COUNTIF('Example Sources'!$A$6:$A$205,A150)&lt;&gt;1,COUNTIFS('Example Sources'!$A$6:$A$205,A150,'Example Sources'!$B$6:$B$205,B150,'Example Sources'!$C$6:$C$205,C150,'Example Sources'!$D$6:$D$205,D150,'Example Sources'!$E$6:$E$205,E150,'Example Sources'!$F$6:$F$205,F150,'Example Sources'!$G$6:$G$205,G150)&lt;&gt;1,NOT(ISNUMBER(B150)),C150="",D150="",G150="",COUNT(E150:F150)&lt;&gt;COUNTA(E150:F150),E150&lt;0,F150&lt;0,AND(E150&gt;0,F150&gt;0),SUM(E150:F150)=0,COUNTIF(Categories!$A$6:$A$35,H150)&lt;&gt;1,AND(I150&lt;&gt;"Income",I150&lt;&gt;"Expense",I150&lt;&gt;"Transfer",I150&lt;&gt;"Other"),AND(I150="Transfer",J150=""),AND(K150&lt;&gt;"Cleared",K150&lt;&gt;"Pending"),AND(K150="Cleared",OR(NOT(ISNUMBER(L150)),L150&lt;B150)),AND(K150="Pending",L150&lt;&gt;"")),"REVIEW INPUT","OK"))</f>
        <v/>
      </c>
    </row>
    <row r="151" spans="1:13" x14ac:dyDescent="0.25">
      <c r="A151" s="4"/>
      <c r="B151" s="6"/>
      <c r="C151" s="4"/>
      <c r="D151" s="4"/>
      <c r="E151" s="7"/>
      <c r="F151" s="7"/>
      <c r="G151" s="4"/>
      <c r="H151" s="5"/>
      <c r="I151" t="str">
        <f>IF(H151="","",IFERROR(VLOOKUP(H151,Categories!$A$6:$B$35,2,FALSE),"UNMAPPED"))</f>
        <v/>
      </c>
      <c r="J151" s="4"/>
      <c r="K151" s="5"/>
      <c r="L151" s="6"/>
      <c r="M151" t="str">
        <f>IF(COUNTA(A151:H151,J151:L151)=0,"",IF(OR(A151="",COUNTIF($A$6:$A$205,A151)&lt;&gt;1,COUNTIF('Example Sources'!$A$6:$A$205,A151)&lt;&gt;1,COUNTIFS('Example Sources'!$A$6:$A$205,A151,'Example Sources'!$B$6:$B$205,B151,'Example Sources'!$C$6:$C$205,C151,'Example Sources'!$D$6:$D$205,D151,'Example Sources'!$E$6:$E$205,E151,'Example Sources'!$F$6:$F$205,F151,'Example Sources'!$G$6:$G$205,G151)&lt;&gt;1,NOT(ISNUMBER(B151)),C151="",D151="",G151="",COUNT(E151:F151)&lt;&gt;COUNTA(E151:F151),E151&lt;0,F151&lt;0,AND(E151&gt;0,F151&gt;0),SUM(E151:F151)=0,COUNTIF(Categories!$A$6:$A$35,H151)&lt;&gt;1,AND(I151&lt;&gt;"Income",I151&lt;&gt;"Expense",I151&lt;&gt;"Transfer",I151&lt;&gt;"Other"),AND(I151="Transfer",J151=""),AND(K151&lt;&gt;"Cleared",K151&lt;&gt;"Pending"),AND(K151="Cleared",OR(NOT(ISNUMBER(L151)),L151&lt;B151)),AND(K151="Pending",L151&lt;&gt;"")),"REVIEW INPUT","OK"))</f>
        <v/>
      </c>
    </row>
    <row r="152" spans="1:13" x14ac:dyDescent="0.25">
      <c r="A152" s="4"/>
      <c r="B152" s="6"/>
      <c r="C152" s="4"/>
      <c r="D152" s="4"/>
      <c r="E152" s="7"/>
      <c r="F152" s="7"/>
      <c r="G152" s="4"/>
      <c r="H152" s="5"/>
      <c r="I152" t="str">
        <f>IF(H152="","",IFERROR(VLOOKUP(H152,Categories!$A$6:$B$35,2,FALSE),"UNMAPPED"))</f>
        <v/>
      </c>
      <c r="J152" s="4"/>
      <c r="K152" s="5"/>
      <c r="L152" s="6"/>
      <c r="M152" t="str">
        <f>IF(COUNTA(A152:H152,J152:L152)=0,"",IF(OR(A152="",COUNTIF($A$6:$A$205,A152)&lt;&gt;1,COUNTIF('Example Sources'!$A$6:$A$205,A152)&lt;&gt;1,COUNTIFS('Example Sources'!$A$6:$A$205,A152,'Example Sources'!$B$6:$B$205,B152,'Example Sources'!$C$6:$C$205,C152,'Example Sources'!$D$6:$D$205,D152,'Example Sources'!$E$6:$E$205,E152,'Example Sources'!$F$6:$F$205,F152,'Example Sources'!$G$6:$G$205,G152)&lt;&gt;1,NOT(ISNUMBER(B152)),C152="",D152="",G152="",COUNT(E152:F152)&lt;&gt;COUNTA(E152:F152),E152&lt;0,F152&lt;0,AND(E152&gt;0,F152&gt;0),SUM(E152:F152)=0,COUNTIF(Categories!$A$6:$A$35,H152)&lt;&gt;1,AND(I152&lt;&gt;"Income",I152&lt;&gt;"Expense",I152&lt;&gt;"Transfer",I152&lt;&gt;"Other"),AND(I152="Transfer",J152=""),AND(K152&lt;&gt;"Cleared",K152&lt;&gt;"Pending"),AND(K152="Cleared",OR(NOT(ISNUMBER(L152)),L152&lt;B152)),AND(K152="Pending",L152&lt;&gt;"")),"REVIEW INPUT","OK"))</f>
        <v/>
      </c>
    </row>
    <row r="153" spans="1:13" x14ac:dyDescent="0.25">
      <c r="A153" s="4"/>
      <c r="B153" s="6"/>
      <c r="C153" s="4"/>
      <c r="D153" s="4"/>
      <c r="E153" s="7"/>
      <c r="F153" s="7"/>
      <c r="G153" s="4"/>
      <c r="H153" s="5"/>
      <c r="I153" t="str">
        <f>IF(H153="","",IFERROR(VLOOKUP(H153,Categories!$A$6:$B$35,2,FALSE),"UNMAPPED"))</f>
        <v/>
      </c>
      <c r="J153" s="4"/>
      <c r="K153" s="5"/>
      <c r="L153" s="6"/>
      <c r="M153" t="str">
        <f>IF(COUNTA(A153:H153,J153:L153)=0,"",IF(OR(A153="",COUNTIF($A$6:$A$205,A153)&lt;&gt;1,COUNTIF('Example Sources'!$A$6:$A$205,A153)&lt;&gt;1,COUNTIFS('Example Sources'!$A$6:$A$205,A153,'Example Sources'!$B$6:$B$205,B153,'Example Sources'!$C$6:$C$205,C153,'Example Sources'!$D$6:$D$205,D153,'Example Sources'!$E$6:$E$205,E153,'Example Sources'!$F$6:$F$205,F153,'Example Sources'!$G$6:$G$205,G153)&lt;&gt;1,NOT(ISNUMBER(B153)),C153="",D153="",G153="",COUNT(E153:F153)&lt;&gt;COUNTA(E153:F153),E153&lt;0,F153&lt;0,AND(E153&gt;0,F153&gt;0),SUM(E153:F153)=0,COUNTIF(Categories!$A$6:$A$35,H153)&lt;&gt;1,AND(I153&lt;&gt;"Income",I153&lt;&gt;"Expense",I153&lt;&gt;"Transfer",I153&lt;&gt;"Other"),AND(I153="Transfer",J153=""),AND(K153&lt;&gt;"Cleared",K153&lt;&gt;"Pending"),AND(K153="Cleared",OR(NOT(ISNUMBER(L153)),L153&lt;B153)),AND(K153="Pending",L153&lt;&gt;"")),"REVIEW INPUT","OK"))</f>
        <v/>
      </c>
    </row>
    <row r="154" spans="1:13" x14ac:dyDescent="0.25">
      <c r="A154" s="4"/>
      <c r="B154" s="6"/>
      <c r="C154" s="4"/>
      <c r="D154" s="4"/>
      <c r="E154" s="7"/>
      <c r="F154" s="7"/>
      <c r="G154" s="4"/>
      <c r="H154" s="5"/>
      <c r="I154" t="str">
        <f>IF(H154="","",IFERROR(VLOOKUP(H154,Categories!$A$6:$B$35,2,FALSE),"UNMAPPED"))</f>
        <v/>
      </c>
      <c r="J154" s="4"/>
      <c r="K154" s="5"/>
      <c r="L154" s="6"/>
      <c r="M154" t="str">
        <f>IF(COUNTA(A154:H154,J154:L154)=0,"",IF(OR(A154="",COUNTIF($A$6:$A$205,A154)&lt;&gt;1,COUNTIF('Example Sources'!$A$6:$A$205,A154)&lt;&gt;1,COUNTIFS('Example Sources'!$A$6:$A$205,A154,'Example Sources'!$B$6:$B$205,B154,'Example Sources'!$C$6:$C$205,C154,'Example Sources'!$D$6:$D$205,D154,'Example Sources'!$E$6:$E$205,E154,'Example Sources'!$F$6:$F$205,F154,'Example Sources'!$G$6:$G$205,G154)&lt;&gt;1,NOT(ISNUMBER(B154)),C154="",D154="",G154="",COUNT(E154:F154)&lt;&gt;COUNTA(E154:F154),E154&lt;0,F154&lt;0,AND(E154&gt;0,F154&gt;0),SUM(E154:F154)=0,COUNTIF(Categories!$A$6:$A$35,H154)&lt;&gt;1,AND(I154&lt;&gt;"Income",I154&lt;&gt;"Expense",I154&lt;&gt;"Transfer",I154&lt;&gt;"Other"),AND(I154="Transfer",J154=""),AND(K154&lt;&gt;"Cleared",K154&lt;&gt;"Pending"),AND(K154="Cleared",OR(NOT(ISNUMBER(L154)),L154&lt;B154)),AND(K154="Pending",L154&lt;&gt;"")),"REVIEW INPUT","OK"))</f>
        <v/>
      </c>
    </row>
    <row r="155" spans="1:13" x14ac:dyDescent="0.25">
      <c r="A155" s="4"/>
      <c r="B155" s="6"/>
      <c r="C155" s="4"/>
      <c r="D155" s="4"/>
      <c r="E155" s="7"/>
      <c r="F155" s="7"/>
      <c r="G155" s="4"/>
      <c r="H155" s="5"/>
      <c r="I155" t="str">
        <f>IF(H155="","",IFERROR(VLOOKUP(H155,Categories!$A$6:$B$35,2,FALSE),"UNMAPPED"))</f>
        <v/>
      </c>
      <c r="J155" s="4"/>
      <c r="K155" s="5"/>
      <c r="L155" s="6"/>
      <c r="M155" t="str">
        <f>IF(COUNTA(A155:H155,J155:L155)=0,"",IF(OR(A155="",COUNTIF($A$6:$A$205,A155)&lt;&gt;1,COUNTIF('Example Sources'!$A$6:$A$205,A155)&lt;&gt;1,COUNTIFS('Example Sources'!$A$6:$A$205,A155,'Example Sources'!$B$6:$B$205,B155,'Example Sources'!$C$6:$C$205,C155,'Example Sources'!$D$6:$D$205,D155,'Example Sources'!$E$6:$E$205,E155,'Example Sources'!$F$6:$F$205,F155,'Example Sources'!$G$6:$G$205,G155)&lt;&gt;1,NOT(ISNUMBER(B155)),C155="",D155="",G155="",COUNT(E155:F155)&lt;&gt;COUNTA(E155:F155),E155&lt;0,F155&lt;0,AND(E155&gt;0,F155&gt;0),SUM(E155:F155)=0,COUNTIF(Categories!$A$6:$A$35,H155)&lt;&gt;1,AND(I155&lt;&gt;"Income",I155&lt;&gt;"Expense",I155&lt;&gt;"Transfer",I155&lt;&gt;"Other"),AND(I155="Transfer",J155=""),AND(K155&lt;&gt;"Cleared",K155&lt;&gt;"Pending"),AND(K155="Cleared",OR(NOT(ISNUMBER(L155)),L155&lt;B155)),AND(K155="Pending",L155&lt;&gt;"")),"REVIEW INPUT","OK"))</f>
        <v/>
      </c>
    </row>
    <row r="156" spans="1:13" x14ac:dyDescent="0.25">
      <c r="A156" s="4"/>
      <c r="B156" s="6"/>
      <c r="C156" s="4"/>
      <c r="D156" s="4"/>
      <c r="E156" s="7"/>
      <c r="F156" s="7"/>
      <c r="G156" s="4"/>
      <c r="H156" s="5"/>
      <c r="I156" t="str">
        <f>IF(H156="","",IFERROR(VLOOKUP(H156,Categories!$A$6:$B$35,2,FALSE),"UNMAPPED"))</f>
        <v/>
      </c>
      <c r="J156" s="4"/>
      <c r="K156" s="5"/>
      <c r="L156" s="6"/>
      <c r="M156" t="str">
        <f>IF(COUNTA(A156:H156,J156:L156)=0,"",IF(OR(A156="",COUNTIF($A$6:$A$205,A156)&lt;&gt;1,COUNTIF('Example Sources'!$A$6:$A$205,A156)&lt;&gt;1,COUNTIFS('Example Sources'!$A$6:$A$205,A156,'Example Sources'!$B$6:$B$205,B156,'Example Sources'!$C$6:$C$205,C156,'Example Sources'!$D$6:$D$205,D156,'Example Sources'!$E$6:$E$205,E156,'Example Sources'!$F$6:$F$205,F156,'Example Sources'!$G$6:$G$205,G156)&lt;&gt;1,NOT(ISNUMBER(B156)),C156="",D156="",G156="",COUNT(E156:F156)&lt;&gt;COUNTA(E156:F156),E156&lt;0,F156&lt;0,AND(E156&gt;0,F156&gt;0),SUM(E156:F156)=0,COUNTIF(Categories!$A$6:$A$35,H156)&lt;&gt;1,AND(I156&lt;&gt;"Income",I156&lt;&gt;"Expense",I156&lt;&gt;"Transfer",I156&lt;&gt;"Other"),AND(I156="Transfer",J156=""),AND(K156&lt;&gt;"Cleared",K156&lt;&gt;"Pending"),AND(K156="Cleared",OR(NOT(ISNUMBER(L156)),L156&lt;B156)),AND(K156="Pending",L156&lt;&gt;"")),"REVIEW INPUT","OK"))</f>
        <v/>
      </c>
    </row>
    <row r="157" spans="1:13" x14ac:dyDescent="0.25">
      <c r="A157" s="4"/>
      <c r="B157" s="6"/>
      <c r="C157" s="4"/>
      <c r="D157" s="4"/>
      <c r="E157" s="7"/>
      <c r="F157" s="7"/>
      <c r="G157" s="4"/>
      <c r="H157" s="5"/>
      <c r="I157" t="str">
        <f>IF(H157="","",IFERROR(VLOOKUP(H157,Categories!$A$6:$B$35,2,FALSE),"UNMAPPED"))</f>
        <v/>
      </c>
      <c r="J157" s="4"/>
      <c r="K157" s="5"/>
      <c r="L157" s="6"/>
      <c r="M157" t="str">
        <f>IF(COUNTA(A157:H157,J157:L157)=0,"",IF(OR(A157="",COUNTIF($A$6:$A$205,A157)&lt;&gt;1,COUNTIF('Example Sources'!$A$6:$A$205,A157)&lt;&gt;1,COUNTIFS('Example Sources'!$A$6:$A$205,A157,'Example Sources'!$B$6:$B$205,B157,'Example Sources'!$C$6:$C$205,C157,'Example Sources'!$D$6:$D$205,D157,'Example Sources'!$E$6:$E$205,E157,'Example Sources'!$F$6:$F$205,F157,'Example Sources'!$G$6:$G$205,G157)&lt;&gt;1,NOT(ISNUMBER(B157)),C157="",D157="",G157="",COUNT(E157:F157)&lt;&gt;COUNTA(E157:F157),E157&lt;0,F157&lt;0,AND(E157&gt;0,F157&gt;0),SUM(E157:F157)=0,COUNTIF(Categories!$A$6:$A$35,H157)&lt;&gt;1,AND(I157&lt;&gt;"Income",I157&lt;&gt;"Expense",I157&lt;&gt;"Transfer",I157&lt;&gt;"Other"),AND(I157="Transfer",J157=""),AND(K157&lt;&gt;"Cleared",K157&lt;&gt;"Pending"),AND(K157="Cleared",OR(NOT(ISNUMBER(L157)),L157&lt;B157)),AND(K157="Pending",L157&lt;&gt;"")),"REVIEW INPUT","OK"))</f>
        <v/>
      </c>
    </row>
    <row r="158" spans="1:13" x14ac:dyDescent="0.25">
      <c r="A158" s="4"/>
      <c r="B158" s="6"/>
      <c r="C158" s="4"/>
      <c r="D158" s="4"/>
      <c r="E158" s="7"/>
      <c r="F158" s="7"/>
      <c r="G158" s="4"/>
      <c r="H158" s="5"/>
      <c r="I158" t="str">
        <f>IF(H158="","",IFERROR(VLOOKUP(H158,Categories!$A$6:$B$35,2,FALSE),"UNMAPPED"))</f>
        <v/>
      </c>
      <c r="J158" s="4"/>
      <c r="K158" s="5"/>
      <c r="L158" s="6"/>
      <c r="M158" t="str">
        <f>IF(COUNTA(A158:H158,J158:L158)=0,"",IF(OR(A158="",COUNTIF($A$6:$A$205,A158)&lt;&gt;1,COUNTIF('Example Sources'!$A$6:$A$205,A158)&lt;&gt;1,COUNTIFS('Example Sources'!$A$6:$A$205,A158,'Example Sources'!$B$6:$B$205,B158,'Example Sources'!$C$6:$C$205,C158,'Example Sources'!$D$6:$D$205,D158,'Example Sources'!$E$6:$E$205,E158,'Example Sources'!$F$6:$F$205,F158,'Example Sources'!$G$6:$G$205,G158)&lt;&gt;1,NOT(ISNUMBER(B158)),C158="",D158="",G158="",COUNT(E158:F158)&lt;&gt;COUNTA(E158:F158),E158&lt;0,F158&lt;0,AND(E158&gt;0,F158&gt;0),SUM(E158:F158)=0,COUNTIF(Categories!$A$6:$A$35,H158)&lt;&gt;1,AND(I158&lt;&gt;"Income",I158&lt;&gt;"Expense",I158&lt;&gt;"Transfer",I158&lt;&gt;"Other"),AND(I158="Transfer",J158=""),AND(K158&lt;&gt;"Cleared",K158&lt;&gt;"Pending"),AND(K158="Cleared",OR(NOT(ISNUMBER(L158)),L158&lt;B158)),AND(K158="Pending",L158&lt;&gt;"")),"REVIEW INPUT","OK"))</f>
        <v/>
      </c>
    </row>
    <row r="159" spans="1:13" x14ac:dyDescent="0.25">
      <c r="A159" s="4"/>
      <c r="B159" s="6"/>
      <c r="C159" s="4"/>
      <c r="D159" s="4"/>
      <c r="E159" s="7"/>
      <c r="F159" s="7"/>
      <c r="G159" s="4"/>
      <c r="H159" s="5"/>
      <c r="I159" t="str">
        <f>IF(H159="","",IFERROR(VLOOKUP(H159,Categories!$A$6:$B$35,2,FALSE),"UNMAPPED"))</f>
        <v/>
      </c>
      <c r="J159" s="4"/>
      <c r="K159" s="5"/>
      <c r="L159" s="6"/>
      <c r="M159" t="str">
        <f>IF(COUNTA(A159:H159,J159:L159)=0,"",IF(OR(A159="",COUNTIF($A$6:$A$205,A159)&lt;&gt;1,COUNTIF('Example Sources'!$A$6:$A$205,A159)&lt;&gt;1,COUNTIFS('Example Sources'!$A$6:$A$205,A159,'Example Sources'!$B$6:$B$205,B159,'Example Sources'!$C$6:$C$205,C159,'Example Sources'!$D$6:$D$205,D159,'Example Sources'!$E$6:$E$205,E159,'Example Sources'!$F$6:$F$205,F159,'Example Sources'!$G$6:$G$205,G159)&lt;&gt;1,NOT(ISNUMBER(B159)),C159="",D159="",G159="",COUNT(E159:F159)&lt;&gt;COUNTA(E159:F159),E159&lt;0,F159&lt;0,AND(E159&gt;0,F159&gt;0),SUM(E159:F159)=0,COUNTIF(Categories!$A$6:$A$35,H159)&lt;&gt;1,AND(I159&lt;&gt;"Income",I159&lt;&gt;"Expense",I159&lt;&gt;"Transfer",I159&lt;&gt;"Other"),AND(I159="Transfer",J159=""),AND(K159&lt;&gt;"Cleared",K159&lt;&gt;"Pending"),AND(K159="Cleared",OR(NOT(ISNUMBER(L159)),L159&lt;B159)),AND(K159="Pending",L159&lt;&gt;"")),"REVIEW INPUT","OK"))</f>
        <v/>
      </c>
    </row>
    <row r="160" spans="1:13" x14ac:dyDescent="0.25">
      <c r="A160" s="4"/>
      <c r="B160" s="6"/>
      <c r="C160" s="4"/>
      <c r="D160" s="4"/>
      <c r="E160" s="7"/>
      <c r="F160" s="7"/>
      <c r="G160" s="4"/>
      <c r="H160" s="5"/>
      <c r="I160" t="str">
        <f>IF(H160="","",IFERROR(VLOOKUP(H160,Categories!$A$6:$B$35,2,FALSE),"UNMAPPED"))</f>
        <v/>
      </c>
      <c r="J160" s="4"/>
      <c r="K160" s="5"/>
      <c r="L160" s="6"/>
      <c r="M160" t="str">
        <f>IF(COUNTA(A160:H160,J160:L160)=0,"",IF(OR(A160="",COUNTIF($A$6:$A$205,A160)&lt;&gt;1,COUNTIF('Example Sources'!$A$6:$A$205,A160)&lt;&gt;1,COUNTIFS('Example Sources'!$A$6:$A$205,A160,'Example Sources'!$B$6:$B$205,B160,'Example Sources'!$C$6:$C$205,C160,'Example Sources'!$D$6:$D$205,D160,'Example Sources'!$E$6:$E$205,E160,'Example Sources'!$F$6:$F$205,F160,'Example Sources'!$G$6:$G$205,G160)&lt;&gt;1,NOT(ISNUMBER(B160)),C160="",D160="",G160="",COUNT(E160:F160)&lt;&gt;COUNTA(E160:F160),E160&lt;0,F160&lt;0,AND(E160&gt;0,F160&gt;0),SUM(E160:F160)=0,COUNTIF(Categories!$A$6:$A$35,H160)&lt;&gt;1,AND(I160&lt;&gt;"Income",I160&lt;&gt;"Expense",I160&lt;&gt;"Transfer",I160&lt;&gt;"Other"),AND(I160="Transfer",J160=""),AND(K160&lt;&gt;"Cleared",K160&lt;&gt;"Pending"),AND(K160="Cleared",OR(NOT(ISNUMBER(L160)),L160&lt;B160)),AND(K160="Pending",L160&lt;&gt;"")),"REVIEW INPUT","OK"))</f>
        <v/>
      </c>
    </row>
    <row r="161" spans="1:13" x14ac:dyDescent="0.25">
      <c r="A161" s="4"/>
      <c r="B161" s="6"/>
      <c r="C161" s="4"/>
      <c r="D161" s="4"/>
      <c r="E161" s="7"/>
      <c r="F161" s="7"/>
      <c r="G161" s="4"/>
      <c r="H161" s="5"/>
      <c r="I161" t="str">
        <f>IF(H161="","",IFERROR(VLOOKUP(H161,Categories!$A$6:$B$35,2,FALSE),"UNMAPPED"))</f>
        <v/>
      </c>
      <c r="J161" s="4"/>
      <c r="K161" s="5"/>
      <c r="L161" s="6"/>
      <c r="M161" t="str">
        <f>IF(COUNTA(A161:H161,J161:L161)=0,"",IF(OR(A161="",COUNTIF($A$6:$A$205,A161)&lt;&gt;1,COUNTIF('Example Sources'!$A$6:$A$205,A161)&lt;&gt;1,COUNTIFS('Example Sources'!$A$6:$A$205,A161,'Example Sources'!$B$6:$B$205,B161,'Example Sources'!$C$6:$C$205,C161,'Example Sources'!$D$6:$D$205,D161,'Example Sources'!$E$6:$E$205,E161,'Example Sources'!$F$6:$F$205,F161,'Example Sources'!$G$6:$G$205,G161)&lt;&gt;1,NOT(ISNUMBER(B161)),C161="",D161="",G161="",COUNT(E161:F161)&lt;&gt;COUNTA(E161:F161),E161&lt;0,F161&lt;0,AND(E161&gt;0,F161&gt;0),SUM(E161:F161)=0,COUNTIF(Categories!$A$6:$A$35,H161)&lt;&gt;1,AND(I161&lt;&gt;"Income",I161&lt;&gt;"Expense",I161&lt;&gt;"Transfer",I161&lt;&gt;"Other"),AND(I161="Transfer",J161=""),AND(K161&lt;&gt;"Cleared",K161&lt;&gt;"Pending"),AND(K161="Cleared",OR(NOT(ISNUMBER(L161)),L161&lt;B161)),AND(K161="Pending",L161&lt;&gt;"")),"REVIEW INPUT","OK"))</f>
        <v/>
      </c>
    </row>
    <row r="162" spans="1:13" x14ac:dyDescent="0.25">
      <c r="A162" s="4"/>
      <c r="B162" s="6"/>
      <c r="C162" s="4"/>
      <c r="D162" s="4"/>
      <c r="E162" s="7"/>
      <c r="F162" s="7"/>
      <c r="G162" s="4"/>
      <c r="H162" s="5"/>
      <c r="I162" t="str">
        <f>IF(H162="","",IFERROR(VLOOKUP(H162,Categories!$A$6:$B$35,2,FALSE),"UNMAPPED"))</f>
        <v/>
      </c>
      <c r="J162" s="4"/>
      <c r="K162" s="5"/>
      <c r="L162" s="6"/>
      <c r="M162" t="str">
        <f>IF(COUNTA(A162:H162,J162:L162)=0,"",IF(OR(A162="",COUNTIF($A$6:$A$205,A162)&lt;&gt;1,COUNTIF('Example Sources'!$A$6:$A$205,A162)&lt;&gt;1,COUNTIFS('Example Sources'!$A$6:$A$205,A162,'Example Sources'!$B$6:$B$205,B162,'Example Sources'!$C$6:$C$205,C162,'Example Sources'!$D$6:$D$205,D162,'Example Sources'!$E$6:$E$205,E162,'Example Sources'!$F$6:$F$205,F162,'Example Sources'!$G$6:$G$205,G162)&lt;&gt;1,NOT(ISNUMBER(B162)),C162="",D162="",G162="",COUNT(E162:F162)&lt;&gt;COUNTA(E162:F162),E162&lt;0,F162&lt;0,AND(E162&gt;0,F162&gt;0),SUM(E162:F162)=0,COUNTIF(Categories!$A$6:$A$35,H162)&lt;&gt;1,AND(I162&lt;&gt;"Income",I162&lt;&gt;"Expense",I162&lt;&gt;"Transfer",I162&lt;&gt;"Other"),AND(I162="Transfer",J162=""),AND(K162&lt;&gt;"Cleared",K162&lt;&gt;"Pending"),AND(K162="Cleared",OR(NOT(ISNUMBER(L162)),L162&lt;B162)),AND(K162="Pending",L162&lt;&gt;"")),"REVIEW INPUT","OK"))</f>
        <v/>
      </c>
    </row>
    <row r="163" spans="1:13" x14ac:dyDescent="0.25">
      <c r="A163" s="4"/>
      <c r="B163" s="6"/>
      <c r="C163" s="4"/>
      <c r="D163" s="4"/>
      <c r="E163" s="7"/>
      <c r="F163" s="7"/>
      <c r="G163" s="4"/>
      <c r="H163" s="5"/>
      <c r="I163" t="str">
        <f>IF(H163="","",IFERROR(VLOOKUP(H163,Categories!$A$6:$B$35,2,FALSE),"UNMAPPED"))</f>
        <v/>
      </c>
      <c r="J163" s="4"/>
      <c r="K163" s="5"/>
      <c r="L163" s="6"/>
      <c r="M163" t="str">
        <f>IF(COUNTA(A163:H163,J163:L163)=0,"",IF(OR(A163="",COUNTIF($A$6:$A$205,A163)&lt;&gt;1,COUNTIF('Example Sources'!$A$6:$A$205,A163)&lt;&gt;1,COUNTIFS('Example Sources'!$A$6:$A$205,A163,'Example Sources'!$B$6:$B$205,B163,'Example Sources'!$C$6:$C$205,C163,'Example Sources'!$D$6:$D$205,D163,'Example Sources'!$E$6:$E$205,E163,'Example Sources'!$F$6:$F$205,F163,'Example Sources'!$G$6:$G$205,G163)&lt;&gt;1,NOT(ISNUMBER(B163)),C163="",D163="",G163="",COUNT(E163:F163)&lt;&gt;COUNTA(E163:F163),E163&lt;0,F163&lt;0,AND(E163&gt;0,F163&gt;0),SUM(E163:F163)=0,COUNTIF(Categories!$A$6:$A$35,H163)&lt;&gt;1,AND(I163&lt;&gt;"Income",I163&lt;&gt;"Expense",I163&lt;&gt;"Transfer",I163&lt;&gt;"Other"),AND(I163="Transfer",J163=""),AND(K163&lt;&gt;"Cleared",K163&lt;&gt;"Pending"),AND(K163="Cleared",OR(NOT(ISNUMBER(L163)),L163&lt;B163)),AND(K163="Pending",L163&lt;&gt;"")),"REVIEW INPUT","OK"))</f>
        <v/>
      </c>
    </row>
    <row r="164" spans="1:13" x14ac:dyDescent="0.25">
      <c r="A164" s="4"/>
      <c r="B164" s="6"/>
      <c r="C164" s="4"/>
      <c r="D164" s="4"/>
      <c r="E164" s="7"/>
      <c r="F164" s="7"/>
      <c r="G164" s="4"/>
      <c r="H164" s="5"/>
      <c r="I164" t="str">
        <f>IF(H164="","",IFERROR(VLOOKUP(H164,Categories!$A$6:$B$35,2,FALSE),"UNMAPPED"))</f>
        <v/>
      </c>
      <c r="J164" s="4"/>
      <c r="K164" s="5"/>
      <c r="L164" s="6"/>
      <c r="M164" t="str">
        <f>IF(COUNTA(A164:H164,J164:L164)=0,"",IF(OR(A164="",COUNTIF($A$6:$A$205,A164)&lt;&gt;1,COUNTIF('Example Sources'!$A$6:$A$205,A164)&lt;&gt;1,COUNTIFS('Example Sources'!$A$6:$A$205,A164,'Example Sources'!$B$6:$B$205,B164,'Example Sources'!$C$6:$C$205,C164,'Example Sources'!$D$6:$D$205,D164,'Example Sources'!$E$6:$E$205,E164,'Example Sources'!$F$6:$F$205,F164,'Example Sources'!$G$6:$G$205,G164)&lt;&gt;1,NOT(ISNUMBER(B164)),C164="",D164="",G164="",COUNT(E164:F164)&lt;&gt;COUNTA(E164:F164),E164&lt;0,F164&lt;0,AND(E164&gt;0,F164&gt;0),SUM(E164:F164)=0,COUNTIF(Categories!$A$6:$A$35,H164)&lt;&gt;1,AND(I164&lt;&gt;"Income",I164&lt;&gt;"Expense",I164&lt;&gt;"Transfer",I164&lt;&gt;"Other"),AND(I164="Transfer",J164=""),AND(K164&lt;&gt;"Cleared",K164&lt;&gt;"Pending"),AND(K164="Cleared",OR(NOT(ISNUMBER(L164)),L164&lt;B164)),AND(K164="Pending",L164&lt;&gt;"")),"REVIEW INPUT","OK"))</f>
        <v/>
      </c>
    </row>
    <row r="165" spans="1:13" x14ac:dyDescent="0.25">
      <c r="A165" s="4"/>
      <c r="B165" s="6"/>
      <c r="C165" s="4"/>
      <c r="D165" s="4"/>
      <c r="E165" s="7"/>
      <c r="F165" s="7"/>
      <c r="G165" s="4"/>
      <c r="H165" s="5"/>
      <c r="I165" t="str">
        <f>IF(H165="","",IFERROR(VLOOKUP(H165,Categories!$A$6:$B$35,2,FALSE),"UNMAPPED"))</f>
        <v/>
      </c>
      <c r="J165" s="4"/>
      <c r="K165" s="5"/>
      <c r="L165" s="6"/>
      <c r="M165" t="str">
        <f>IF(COUNTA(A165:H165,J165:L165)=0,"",IF(OR(A165="",COUNTIF($A$6:$A$205,A165)&lt;&gt;1,COUNTIF('Example Sources'!$A$6:$A$205,A165)&lt;&gt;1,COUNTIFS('Example Sources'!$A$6:$A$205,A165,'Example Sources'!$B$6:$B$205,B165,'Example Sources'!$C$6:$C$205,C165,'Example Sources'!$D$6:$D$205,D165,'Example Sources'!$E$6:$E$205,E165,'Example Sources'!$F$6:$F$205,F165,'Example Sources'!$G$6:$G$205,G165)&lt;&gt;1,NOT(ISNUMBER(B165)),C165="",D165="",G165="",COUNT(E165:F165)&lt;&gt;COUNTA(E165:F165),E165&lt;0,F165&lt;0,AND(E165&gt;0,F165&gt;0),SUM(E165:F165)=0,COUNTIF(Categories!$A$6:$A$35,H165)&lt;&gt;1,AND(I165&lt;&gt;"Income",I165&lt;&gt;"Expense",I165&lt;&gt;"Transfer",I165&lt;&gt;"Other"),AND(I165="Transfer",J165=""),AND(K165&lt;&gt;"Cleared",K165&lt;&gt;"Pending"),AND(K165="Cleared",OR(NOT(ISNUMBER(L165)),L165&lt;B165)),AND(K165="Pending",L165&lt;&gt;"")),"REVIEW INPUT","OK"))</f>
        <v/>
      </c>
    </row>
    <row r="166" spans="1:13" x14ac:dyDescent="0.25">
      <c r="A166" s="4"/>
      <c r="B166" s="6"/>
      <c r="C166" s="4"/>
      <c r="D166" s="4"/>
      <c r="E166" s="7"/>
      <c r="F166" s="7"/>
      <c r="G166" s="4"/>
      <c r="H166" s="5"/>
      <c r="I166" t="str">
        <f>IF(H166="","",IFERROR(VLOOKUP(H166,Categories!$A$6:$B$35,2,FALSE),"UNMAPPED"))</f>
        <v/>
      </c>
      <c r="J166" s="4"/>
      <c r="K166" s="5"/>
      <c r="L166" s="6"/>
      <c r="M166" t="str">
        <f>IF(COUNTA(A166:H166,J166:L166)=0,"",IF(OR(A166="",COUNTIF($A$6:$A$205,A166)&lt;&gt;1,COUNTIF('Example Sources'!$A$6:$A$205,A166)&lt;&gt;1,COUNTIFS('Example Sources'!$A$6:$A$205,A166,'Example Sources'!$B$6:$B$205,B166,'Example Sources'!$C$6:$C$205,C166,'Example Sources'!$D$6:$D$205,D166,'Example Sources'!$E$6:$E$205,E166,'Example Sources'!$F$6:$F$205,F166,'Example Sources'!$G$6:$G$205,G166)&lt;&gt;1,NOT(ISNUMBER(B166)),C166="",D166="",G166="",COUNT(E166:F166)&lt;&gt;COUNTA(E166:F166),E166&lt;0,F166&lt;0,AND(E166&gt;0,F166&gt;0),SUM(E166:F166)=0,COUNTIF(Categories!$A$6:$A$35,H166)&lt;&gt;1,AND(I166&lt;&gt;"Income",I166&lt;&gt;"Expense",I166&lt;&gt;"Transfer",I166&lt;&gt;"Other"),AND(I166="Transfer",J166=""),AND(K166&lt;&gt;"Cleared",K166&lt;&gt;"Pending"),AND(K166="Cleared",OR(NOT(ISNUMBER(L166)),L166&lt;B166)),AND(K166="Pending",L166&lt;&gt;"")),"REVIEW INPUT","OK"))</f>
        <v/>
      </c>
    </row>
    <row r="167" spans="1:13" x14ac:dyDescent="0.25">
      <c r="A167" s="4"/>
      <c r="B167" s="6"/>
      <c r="C167" s="4"/>
      <c r="D167" s="4"/>
      <c r="E167" s="7"/>
      <c r="F167" s="7"/>
      <c r="G167" s="4"/>
      <c r="H167" s="5"/>
      <c r="I167" t="str">
        <f>IF(H167="","",IFERROR(VLOOKUP(H167,Categories!$A$6:$B$35,2,FALSE),"UNMAPPED"))</f>
        <v/>
      </c>
      <c r="J167" s="4"/>
      <c r="K167" s="5"/>
      <c r="L167" s="6"/>
      <c r="M167" t="str">
        <f>IF(COUNTA(A167:H167,J167:L167)=0,"",IF(OR(A167="",COUNTIF($A$6:$A$205,A167)&lt;&gt;1,COUNTIF('Example Sources'!$A$6:$A$205,A167)&lt;&gt;1,COUNTIFS('Example Sources'!$A$6:$A$205,A167,'Example Sources'!$B$6:$B$205,B167,'Example Sources'!$C$6:$C$205,C167,'Example Sources'!$D$6:$D$205,D167,'Example Sources'!$E$6:$E$205,E167,'Example Sources'!$F$6:$F$205,F167,'Example Sources'!$G$6:$G$205,G167)&lt;&gt;1,NOT(ISNUMBER(B167)),C167="",D167="",G167="",COUNT(E167:F167)&lt;&gt;COUNTA(E167:F167),E167&lt;0,F167&lt;0,AND(E167&gt;0,F167&gt;0),SUM(E167:F167)=0,COUNTIF(Categories!$A$6:$A$35,H167)&lt;&gt;1,AND(I167&lt;&gt;"Income",I167&lt;&gt;"Expense",I167&lt;&gt;"Transfer",I167&lt;&gt;"Other"),AND(I167="Transfer",J167=""),AND(K167&lt;&gt;"Cleared",K167&lt;&gt;"Pending"),AND(K167="Cleared",OR(NOT(ISNUMBER(L167)),L167&lt;B167)),AND(K167="Pending",L167&lt;&gt;"")),"REVIEW INPUT","OK"))</f>
        <v/>
      </c>
    </row>
    <row r="168" spans="1:13" x14ac:dyDescent="0.25">
      <c r="A168" s="4"/>
      <c r="B168" s="6"/>
      <c r="C168" s="4"/>
      <c r="D168" s="4"/>
      <c r="E168" s="7"/>
      <c r="F168" s="7"/>
      <c r="G168" s="4"/>
      <c r="H168" s="5"/>
      <c r="I168" t="str">
        <f>IF(H168="","",IFERROR(VLOOKUP(H168,Categories!$A$6:$B$35,2,FALSE),"UNMAPPED"))</f>
        <v/>
      </c>
      <c r="J168" s="4"/>
      <c r="K168" s="5"/>
      <c r="L168" s="6"/>
      <c r="M168" t="str">
        <f>IF(COUNTA(A168:H168,J168:L168)=0,"",IF(OR(A168="",COUNTIF($A$6:$A$205,A168)&lt;&gt;1,COUNTIF('Example Sources'!$A$6:$A$205,A168)&lt;&gt;1,COUNTIFS('Example Sources'!$A$6:$A$205,A168,'Example Sources'!$B$6:$B$205,B168,'Example Sources'!$C$6:$C$205,C168,'Example Sources'!$D$6:$D$205,D168,'Example Sources'!$E$6:$E$205,E168,'Example Sources'!$F$6:$F$205,F168,'Example Sources'!$G$6:$G$205,G168)&lt;&gt;1,NOT(ISNUMBER(B168)),C168="",D168="",G168="",COUNT(E168:F168)&lt;&gt;COUNTA(E168:F168),E168&lt;0,F168&lt;0,AND(E168&gt;0,F168&gt;0),SUM(E168:F168)=0,COUNTIF(Categories!$A$6:$A$35,H168)&lt;&gt;1,AND(I168&lt;&gt;"Income",I168&lt;&gt;"Expense",I168&lt;&gt;"Transfer",I168&lt;&gt;"Other"),AND(I168="Transfer",J168=""),AND(K168&lt;&gt;"Cleared",K168&lt;&gt;"Pending"),AND(K168="Cleared",OR(NOT(ISNUMBER(L168)),L168&lt;B168)),AND(K168="Pending",L168&lt;&gt;"")),"REVIEW INPUT","OK"))</f>
        <v/>
      </c>
    </row>
    <row r="169" spans="1:13" x14ac:dyDescent="0.25">
      <c r="A169" s="4"/>
      <c r="B169" s="6"/>
      <c r="C169" s="4"/>
      <c r="D169" s="4"/>
      <c r="E169" s="7"/>
      <c r="F169" s="7"/>
      <c r="G169" s="4"/>
      <c r="H169" s="5"/>
      <c r="I169" t="str">
        <f>IF(H169="","",IFERROR(VLOOKUP(H169,Categories!$A$6:$B$35,2,FALSE),"UNMAPPED"))</f>
        <v/>
      </c>
      <c r="J169" s="4"/>
      <c r="K169" s="5"/>
      <c r="L169" s="6"/>
      <c r="M169" t="str">
        <f>IF(COUNTA(A169:H169,J169:L169)=0,"",IF(OR(A169="",COUNTIF($A$6:$A$205,A169)&lt;&gt;1,COUNTIF('Example Sources'!$A$6:$A$205,A169)&lt;&gt;1,COUNTIFS('Example Sources'!$A$6:$A$205,A169,'Example Sources'!$B$6:$B$205,B169,'Example Sources'!$C$6:$C$205,C169,'Example Sources'!$D$6:$D$205,D169,'Example Sources'!$E$6:$E$205,E169,'Example Sources'!$F$6:$F$205,F169,'Example Sources'!$G$6:$G$205,G169)&lt;&gt;1,NOT(ISNUMBER(B169)),C169="",D169="",G169="",COUNT(E169:F169)&lt;&gt;COUNTA(E169:F169),E169&lt;0,F169&lt;0,AND(E169&gt;0,F169&gt;0),SUM(E169:F169)=0,COUNTIF(Categories!$A$6:$A$35,H169)&lt;&gt;1,AND(I169&lt;&gt;"Income",I169&lt;&gt;"Expense",I169&lt;&gt;"Transfer",I169&lt;&gt;"Other"),AND(I169="Transfer",J169=""),AND(K169&lt;&gt;"Cleared",K169&lt;&gt;"Pending"),AND(K169="Cleared",OR(NOT(ISNUMBER(L169)),L169&lt;B169)),AND(K169="Pending",L169&lt;&gt;"")),"REVIEW INPUT","OK"))</f>
        <v/>
      </c>
    </row>
    <row r="170" spans="1:13" x14ac:dyDescent="0.25">
      <c r="A170" s="4"/>
      <c r="B170" s="6"/>
      <c r="C170" s="4"/>
      <c r="D170" s="4"/>
      <c r="E170" s="7"/>
      <c r="F170" s="7"/>
      <c r="G170" s="4"/>
      <c r="H170" s="5"/>
      <c r="I170" t="str">
        <f>IF(H170="","",IFERROR(VLOOKUP(H170,Categories!$A$6:$B$35,2,FALSE),"UNMAPPED"))</f>
        <v/>
      </c>
      <c r="J170" s="4"/>
      <c r="K170" s="5"/>
      <c r="L170" s="6"/>
      <c r="M170" t="str">
        <f>IF(COUNTA(A170:H170,J170:L170)=0,"",IF(OR(A170="",COUNTIF($A$6:$A$205,A170)&lt;&gt;1,COUNTIF('Example Sources'!$A$6:$A$205,A170)&lt;&gt;1,COUNTIFS('Example Sources'!$A$6:$A$205,A170,'Example Sources'!$B$6:$B$205,B170,'Example Sources'!$C$6:$C$205,C170,'Example Sources'!$D$6:$D$205,D170,'Example Sources'!$E$6:$E$205,E170,'Example Sources'!$F$6:$F$205,F170,'Example Sources'!$G$6:$G$205,G170)&lt;&gt;1,NOT(ISNUMBER(B170)),C170="",D170="",G170="",COUNT(E170:F170)&lt;&gt;COUNTA(E170:F170),E170&lt;0,F170&lt;0,AND(E170&gt;0,F170&gt;0),SUM(E170:F170)=0,COUNTIF(Categories!$A$6:$A$35,H170)&lt;&gt;1,AND(I170&lt;&gt;"Income",I170&lt;&gt;"Expense",I170&lt;&gt;"Transfer",I170&lt;&gt;"Other"),AND(I170="Transfer",J170=""),AND(K170&lt;&gt;"Cleared",K170&lt;&gt;"Pending"),AND(K170="Cleared",OR(NOT(ISNUMBER(L170)),L170&lt;B170)),AND(K170="Pending",L170&lt;&gt;"")),"REVIEW INPUT","OK"))</f>
        <v/>
      </c>
    </row>
    <row r="171" spans="1:13" x14ac:dyDescent="0.25">
      <c r="A171" s="4"/>
      <c r="B171" s="6"/>
      <c r="C171" s="4"/>
      <c r="D171" s="4"/>
      <c r="E171" s="7"/>
      <c r="F171" s="7"/>
      <c r="G171" s="4"/>
      <c r="H171" s="5"/>
      <c r="I171" t="str">
        <f>IF(H171="","",IFERROR(VLOOKUP(H171,Categories!$A$6:$B$35,2,FALSE),"UNMAPPED"))</f>
        <v/>
      </c>
      <c r="J171" s="4"/>
      <c r="K171" s="5"/>
      <c r="L171" s="6"/>
      <c r="M171" t="str">
        <f>IF(COUNTA(A171:H171,J171:L171)=0,"",IF(OR(A171="",COUNTIF($A$6:$A$205,A171)&lt;&gt;1,COUNTIF('Example Sources'!$A$6:$A$205,A171)&lt;&gt;1,COUNTIFS('Example Sources'!$A$6:$A$205,A171,'Example Sources'!$B$6:$B$205,B171,'Example Sources'!$C$6:$C$205,C171,'Example Sources'!$D$6:$D$205,D171,'Example Sources'!$E$6:$E$205,E171,'Example Sources'!$F$6:$F$205,F171,'Example Sources'!$G$6:$G$205,G171)&lt;&gt;1,NOT(ISNUMBER(B171)),C171="",D171="",G171="",COUNT(E171:F171)&lt;&gt;COUNTA(E171:F171),E171&lt;0,F171&lt;0,AND(E171&gt;0,F171&gt;0),SUM(E171:F171)=0,COUNTIF(Categories!$A$6:$A$35,H171)&lt;&gt;1,AND(I171&lt;&gt;"Income",I171&lt;&gt;"Expense",I171&lt;&gt;"Transfer",I171&lt;&gt;"Other"),AND(I171="Transfer",J171=""),AND(K171&lt;&gt;"Cleared",K171&lt;&gt;"Pending"),AND(K171="Cleared",OR(NOT(ISNUMBER(L171)),L171&lt;B171)),AND(K171="Pending",L171&lt;&gt;"")),"REVIEW INPUT","OK"))</f>
        <v/>
      </c>
    </row>
    <row r="172" spans="1:13" x14ac:dyDescent="0.25">
      <c r="A172" s="4"/>
      <c r="B172" s="6"/>
      <c r="C172" s="4"/>
      <c r="D172" s="4"/>
      <c r="E172" s="7"/>
      <c r="F172" s="7"/>
      <c r="G172" s="4"/>
      <c r="H172" s="5"/>
      <c r="I172" t="str">
        <f>IF(H172="","",IFERROR(VLOOKUP(H172,Categories!$A$6:$B$35,2,FALSE),"UNMAPPED"))</f>
        <v/>
      </c>
      <c r="J172" s="4"/>
      <c r="K172" s="5"/>
      <c r="L172" s="6"/>
      <c r="M172" t="str">
        <f>IF(COUNTA(A172:H172,J172:L172)=0,"",IF(OR(A172="",COUNTIF($A$6:$A$205,A172)&lt;&gt;1,COUNTIF('Example Sources'!$A$6:$A$205,A172)&lt;&gt;1,COUNTIFS('Example Sources'!$A$6:$A$205,A172,'Example Sources'!$B$6:$B$205,B172,'Example Sources'!$C$6:$C$205,C172,'Example Sources'!$D$6:$D$205,D172,'Example Sources'!$E$6:$E$205,E172,'Example Sources'!$F$6:$F$205,F172,'Example Sources'!$G$6:$G$205,G172)&lt;&gt;1,NOT(ISNUMBER(B172)),C172="",D172="",G172="",COUNT(E172:F172)&lt;&gt;COUNTA(E172:F172),E172&lt;0,F172&lt;0,AND(E172&gt;0,F172&gt;0),SUM(E172:F172)=0,COUNTIF(Categories!$A$6:$A$35,H172)&lt;&gt;1,AND(I172&lt;&gt;"Income",I172&lt;&gt;"Expense",I172&lt;&gt;"Transfer",I172&lt;&gt;"Other"),AND(I172="Transfer",J172=""),AND(K172&lt;&gt;"Cleared",K172&lt;&gt;"Pending"),AND(K172="Cleared",OR(NOT(ISNUMBER(L172)),L172&lt;B172)),AND(K172="Pending",L172&lt;&gt;"")),"REVIEW INPUT","OK"))</f>
        <v/>
      </c>
    </row>
    <row r="173" spans="1:13" x14ac:dyDescent="0.25">
      <c r="A173" s="4"/>
      <c r="B173" s="6"/>
      <c r="C173" s="4"/>
      <c r="D173" s="4"/>
      <c r="E173" s="7"/>
      <c r="F173" s="7"/>
      <c r="G173" s="4"/>
      <c r="H173" s="5"/>
      <c r="I173" t="str">
        <f>IF(H173="","",IFERROR(VLOOKUP(H173,Categories!$A$6:$B$35,2,FALSE),"UNMAPPED"))</f>
        <v/>
      </c>
      <c r="J173" s="4"/>
      <c r="K173" s="5"/>
      <c r="L173" s="6"/>
      <c r="M173" t="str">
        <f>IF(COUNTA(A173:H173,J173:L173)=0,"",IF(OR(A173="",COUNTIF($A$6:$A$205,A173)&lt;&gt;1,COUNTIF('Example Sources'!$A$6:$A$205,A173)&lt;&gt;1,COUNTIFS('Example Sources'!$A$6:$A$205,A173,'Example Sources'!$B$6:$B$205,B173,'Example Sources'!$C$6:$C$205,C173,'Example Sources'!$D$6:$D$205,D173,'Example Sources'!$E$6:$E$205,E173,'Example Sources'!$F$6:$F$205,F173,'Example Sources'!$G$6:$G$205,G173)&lt;&gt;1,NOT(ISNUMBER(B173)),C173="",D173="",G173="",COUNT(E173:F173)&lt;&gt;COUNTA(E173:F173),E173&lt;0,F173&lt;0,AND(E173&gt;0,F173&gt;0),SUM(E173:F173)=0,COUNTIF(Categories!$A$6:$A$35,H173)&lt;&gt;1,AND(I173&lt;&gt;"Income",I173&lt;&gt;"Expense",I173&lt;&gt;"Transfer",I173&lt;&gt;"Other"),AND(I173="Transfer",J173=""),AND(K173&lt;&gt;"Cleared",K173&lt;&gt;"Pending"),AND(K173="Cleared",OR(NOT(ISNUMBER(L173)),L173&lt;B173)),AND(K173="Pending",L173&lt;&gt;"")),"REVIEW INPUT","OK"))</f>
        <v/>
      </c>
    </row>
    <row r="174" spans="1:13" x14ac:dyDescent="0.25">
      <c r="A174" s="4"/>
      <c r="B174" s="6"/>
      <c r="C174" s="4"/>
      <c r="D174" s="4"/>
      <c r="E174" s="7"/>
      <c r="F174" s="7"/>
      <c r="G174" s="4"/>
      <c r="H174" s="5"/>
      <c r="I174" t="str">
        <f>IF(H174="","",IFERROR(VLOOKUP(H174,Categories!$A$6:$B$35,2,FALSE),"UNMAPPED"))</f>
        <v/>
      </c>
      <c r="J174" s="4"/>
      <c r="K174" s="5"/>
      <c r="L174" s="6"/>
      <c r="M174" t="str">
        <f>IF(COUNTA(A174:H174,J174:L174)=0,"",IF(OR(A174="",COUNTIF($A$6:$A$205,A174)&lt;&gt;1,COUNTIF('Example Sources'!$A$6:$A$205,A174)&lt;&gt;1,COUNTIFS('Example Sources'!$A$6:$A$205,A174,'Example Sources'!$B$6:$B$205,B174,'Example Sources'!$C$6:$C$205,C174,'Example Sources'!$D$6:$D$205,D174,'Example Sources'!$E$6:$E$205,E174,'Example Sources'!$F$6:$F$205,F174,'Example Sources'!$G$6:$G$205,G174)&lt;&gt;1,NOT(ISNUMBER(B174)),C174="",D174="",G174="",COUNT(E174:F174)&lt;&gt;COUNTA(E174:F174),E174&lt;0,F174&lt;0,AND(E174&gt;0,F174&gt;0),SUM(E174:F174)=0,COUNTIF(Categories!$A$6:$A$35,H174)&lt;&gt;1,AND(I174&lt;&gt;"Income",I174&lt;&gt;"Expense",I174&lt;&gt;"Transfer",I174&lt;&gt;"Other"),AND(I174="Transfer",J174=""),AND(K174&lt;&gt;"Cleared",K174&lt;&gt;"Pending"),AND(K174="Cleared",OR(NOT(ISNUMBER(L174)),L174&lt;B174)),AND(K174="Pending",L174&lt;&gt;"")),"REVIEW INPUT","OK"))</f>
        <v/>
      </c>
    </row>
    <row r="175" spans="1:13" x14ac:dyDescent="0.25">
      <c r="A175" s="4"/>
      <c r="B175" s="6"/>
      <c r="C175" s="4"/>
      <c r="D175" s="4"/>
      <c r="E175" s="7"/>
      <c r="F175" s="7"/>
      <c r="G175" s="4"/>
      <c r="H175" s="5"/>
      <c r="I175" t="str">
        <f>IF(H175="","",IFERROR(VLOOKUP(H175,Categories!$A$6:$B$35,2,FALSE),"UNMAPPED"))</f>
        <v/>
      </c>
      <c r="J175" s="4"/>
      <c r="K175" s="5"/>
      <c r="L175" s="6"/>
      <c r="M175" t="str">
        <f>IF(COUNTA(A175:H175,J175:L175)=0,"",IF(OR(A175="",COUNTIF($A$6:$A$205,A175)&lt;&gt;1,COUNTIF('Example Sources'!$A$6:$A$205,A175)&lt;&gt;1,COUNTIFS('Example Sources'!$A$6:$A$205,A175,'Example Sources'!$B$6:$B$205,B175,'Example Sources'!$C$6:$C$205,C175,'Example Sources'!$D$6:$D$205,D175,'Example Sources'!$E$6:$E$205,E175,'Example Sources'!$F$6:$F$205,F175,'Example Sources'!$G$6:$G$205,G175)&lt;&gt;1,NOT(ISNUMBER(B175)),C175="",D175="",G175="",COUNT(E175:F175)&lt;&gt;COUNTA(E175:F175),E175&lt;0,F175&lt;0,AND(E175&gt;0,F175&gt;0),SUM(E175:F175)=0,COUNTIF(Categories!$A$6:$A$35,H175)&lt;&gt;1,AND(I175&lt;&gt;"Income",I175&lt;&gt;"Expense",I175&lt;&gt;"Transfer",I175&lt;&gt;"Other"),AND(I175="Transfer",J175=""),AND(K175&lt;&gt;"Cleared",K175&lt;&gt;"Pending"),AND(K175="Cleared",OR(NOT(ISNUMBER(L175)),L175&lt;B175)),AND(K175="Pending",L175&lt;&gt;"")),"REVIEW INPUT","OK"))</f>
        <v/>
      </c>
    </row>
    <row r="176" spans="1:13" x14ac:dyDescent="0.25">
      <c r="A176" s="4"/>
      <c r="B176" s="6"/>
      <c r="C176" s="4"/>
      <c r="D176" s="4"/>
      <c r="E176" s="7"/>
      <c r="F176" s="7"/>
      <c r="G176" s="4"/>
      <c r="H176" s="5"/>
      <c r="I176" t="str">
        <f>IF(H176="","",IFERROR(VLOOKUP(H176,Categories!$A$6:$B$35,2,FALSE),"UNMAPPED"))</f>
        <v/>
      </c>
      <c r="J176" s="4"/>
      <c r="K176" s="5"/>
      <c r="L176" s="6"/>
      <c r="M176" t="str">
        <f>IF(COUNTA(A176:H176,J176:L176)=0,"",IF(OR(A176="",COUNTIF($A$6:$A$205,A176)&lt;&gt;1,COUNTIF('Example Sources'!$A$6:$A$205,A176)&lt;&gt;1,COUNTIFS('Example Sources'!$A$6:$A$205,A176,'Example Sources'!$B$6:$B$205,B176,'Example Sources'!$C$6:$C$205,C176,'Example Sources'!$D$6:$D$205,D176,'Example Sources'!$E$6:$E$205,E176,'Example Sources'!$F$6:$F$205,F176,'Example Sources'!$G$6:$G$205,G176)&lt;&gt;1,NOT(ISNUMBER(B176)),C176="",D176="",G176="",COUNT(E176:F176)&lt;&gt;COUNTA(E176:F176),E176&lt;0,F176&lt;0,AND(E176&gt;0,F176&gt;0),SUM(E176:F176)=0,COUNTIF(Categories!$A$6:$A$35,H176)&lt;&gt;1,AND(I176&lt;&gt;"Income",I176&lt;&gt;"Expense",I176&lt;&gt;"Transfer",I176&lt;&gt;"Other"),AND(I176="Transfer",J176=""),AND(K176&lt;&gt;"Cleared",K176&lt;&gt;"Pending"),AND(K176="Cleared",OR(NOT(ISNUMBER(L176)),L176&lt;B176)),AND(K176="Pending",L176&lt;&gt;"")),"REVIEW INPUT","OK"))</f>
        <v/>
      </c>
    </row>
    <row r="177" spans="1:13" x14ac:dyDescent="0.25">
      <c r="A177" s="4"/>
      <c r="B177" s="6"/>
      <c r="C177" s="4"/>
      <c r="D177" s="4"/>
      <c r="E177" s="7"/>
      <c r="F177" s="7"/>
      <c r="G177" s="4"/>
      <c r="H177" s="5"/>
      <c r="I177" t="str">
        <f>IF(H177="","",IFERROR(VLOOKUP(H177,Categories!$A$6:$B$35,2,FALSE),"UNMAPPED"))</f>
        <v/>
      </c>
      <c r="J177" s="4"/>
      <c r="K177" s="5"/>
      <c r="L177" s="6"/>
      <c r="M177" t="str">
        <f>IF(COUNTA(A177:H177,J177:L177)=0,"",IF(OR(A177="",COUNTIF($A$6:$A$205,A177)&lt;&gt;1,COUNTIF('Example Sources'!$A$6:$A$205,A177)&lt;&gt;1,COUNTIFS('Example Sources'!$A$6:$A$205,A177,'Example Sources'!$B$6:$B$205,B177,'Example Sources'!$C$6:$C$205,C177,'Example Sources'!$D$6:$D$205,D177,'Example Sources'!$E$6:$E$205,E177,'Example Sources'!$F$6:$F$205,F177,'Example Sources'!$G$6:$G$205,G177)&lt;&gt;1,NOT(ISNUMBER(B177)),C177="",D177="",G177="",COUNT(E177:F177)&lt;&gt;COUNTA(E177:F177),E177&lt;0,F177&lt;0,AND(E177&gt;0,F177&gt;0),SUM(E177:F177)=0,COUNTIF(Categories!$A$6:$A$35,H177)&lt;&gt;1,AND(I177&lt;&gt;"Income",I177&lt;&gt;"Expense",I177&lt;&gt;"Transfer",I177&lt;&gt;"Other"),AND(I177="Transfer",J177=""),AND(K177&lt;&gt;"Cleared",K177&lt;&gt;"Pending"),AND(K177="Cleared",OR(NOT(ISNUMBER(L177)),L177&lt;B177)),AND(K177="Pending",L177&lt;&gt;"")),"REVIEW INPUT","OK"))</f>
        <v/>
      </c>
    </row>
    <row r="178" spans="1:13" x14ac:dyDescent="0.25">
      <c r="A178" s="4"/>
      <c r="B178" s="6"/>
      <c r="C178" s="4"/>
      <c r="D178" s="4"/>
      <c r="E178" s="7"/>
      <c r="F178" s="7"/>
      <c r="G178" s="4"/>
      <c r="H178" s="5"/>
      <c r="I178" t="str">
        <f>IF(H178="","",IFERROR(VLOOKUP(H178,Categories!$A$6:$B$35,2,FALSE),"UNMAPPED"))</f>
        <v/>
      </c>
      <c r="J178" s="4"/>
      <c r="K178" s="5"/>
      <c r="L178" s="6"/>
      <c r="M178" t="str">
        <f>IF(COUNTA(A178:H178,J178:L178)=0,"",IF(OR(A178="",COUNTIF($A$6:$A$205,A178)&lt;&gt;1,COUNTIF('Example Sources'!$A$6:$A$205,A178)&lt;&gt;1,COUNTIFS('Example Sources'!$A$6:$A$205,A178,'Example Sources'!$B$6:$B$205,B178,'Example Sources'!$C$6:$C$205,C178,'Example Sources'!$D$6:$D$205,D178,'Example Sources'!$E$6:$E$205,E178,'Example Sources'!$F$6:$F$205,F178,'Example Sources'!$G$6:$G$205,G178)&lt;&gt;1,NOT(ISNUMBER(B178)),C178="",D178="",G178="",COUNT(E178:F178)&lt;&gt;COUNTA(E178:F178),E178&lt;0,F178&lt;0,AND(E178&gt;0,F178&gt;0),SUM(E178:F178)=0,COUNTIF(Categories!$A$6:$A$35,H178)&lt;&gt;1,AND(I178&lt;&gt;"Income",I178&lt;&gt;"Expense",I178&lt;&gt;"Transfer",I178&lt;&gt;"Other"),AND(I178="Transfer",J178=""),AND(K178&lt;&gt;"Cleared",K178&lt;&gt;"Pending"),AND(K178="Cleared",OR(NOT(ISNUMBER(L178)),L178&lt;B178)),AND(K178="Pending",L178&lt;&gt;"")),"REVIEW INPUT","OK"))</f>
        <v/>
      </c>
    </row>
    <row r="179" spans="1:13" x14ac:dyDescent="0.25">
      <c r="A179" s="4"/>
      <c r="B179" s="6"/>
      <c r="C179" s="4"/>
      <c r="D179" s="4"/>
      <c r="E179" s="7"/>
      <c r="F179" s="7"/>
      <c r="G179" s="4"/>
      <c r="H179" s="5"/>
      <c r="I179" t="str">
        <f>IF(H179="","",IFERROR(VLOOKUP(H179,Categories!$A$6:$B$35,2,FALSE),"UNMAPPED"))</f>
        <v/>
      </c>
      <c r="J179" s="4"/>
      <c r="K179" s="5"/>
      <c r="L179" s="6"/>
      <c r="M179" t="str">
        <f>IF(COUNTA(A179:H179,J179:L179)=0,"",IF(OR(A179="",COUNTIF($A$6:$A$205,A179)&lt;&gt;1,COUNTIF('Example Sources'!$A$6:$A$205,A179)&lt;&gt;1,COUNTIFS('Example Sources'!$A$6:$A$205,A179,'Example Sources'!$B$6:$B$205,B179,'Example Sources'!$C$6:$C$205,C179,'Example Sources'!$D$6:$D$205,D179,'Example Sources'!$E$6:$E$205,E179,'Example Sources'!$F$6:$F$205,F179,'Example Sources'!$G$6:$G$205,G179)&lt;&gt;1,NOT(ISNUMBER(B179)),C179="",D179="",G179="",COUNT(E179:F179)&lt;&gt;COUNTA(E179:F179),E179&lt;0,F179&lt;0,AND(E179&gt;0,F179&gt;0),SUM(E179:F179)=0,COUNTIF(Categories!$A$6:$A$35,H179)&lt;&gt;1,AND(I179&lt;&gt;"Income",I179&lt;&gt;"Expense",I179&lt;&gt;"Transfer",I179&lt;&gt;"Other"),AND(I179="Transfer",J179=""),AND(K179&lt;&gt;"Cleared",K179&lt;&gt;"Pending"),AND(K179="Cleared",OR(NOT(ISNUMBER(L179)),L179&lt;B179)),AND(K179="Pending",L179&lt;&gt;"")),"REVIEW INPUT","OK"))</f>
        <v/>
      </c>
    </row>
    <row r="180" spans="1:13" x14ac:dyDescent="0.25">
      <c r="A180" s="4"/>
      <c r="B180" s="6"/>
      <c r="C180" s="4"/>
      <c r="D180" s="4"/>
      <c r="E180" s="7"/>
      <c r="F180" s="7"/>
      <c r="G180" s="4"/>
      <c r="H180" s="5"/>
      <c r="I180" t="str">
        <f>IF(H180="","",IFERROR(VLOOKUP(H180,Categories!$A$6:$B$35,2,FALSE),"UNMAPPED"))</f>
        <v/>
      </c>
      <c r="J180" s="4"/>
      <c r="K180" s="5"/>
      <c r="L180" s="6"/>
      <c r="M180" t="str">
        <f>IF(COUNTA(A180:H180,J180:L180)=0,"",IF(OR(A180="",COUNTIF($A$6:$A$205,A180)&lt;&gt;1,COUNTIF('Example Sources'!$A$6:$A$205,A180)&lt;&gt;1,COUNTIFS('Example Sources'!$A$6:$A$205,A180,'Example Sources'!$B$6:$B$205,B180,'Example Sources'!$C$6:$C$205,C180,'Example Sources'!$D$6:$D$205,D180,'Example Sources'!$E$6:$E$205,E180,'Example Sources'!$F$6:$F$205,F180,'Example Sources'!$G$6:$G$205,G180)&lt;&gt;1,NOT(ISNUMBER(B180)),C180="",D180="",G180="",COUNT(E180:F180)&lt;&gt;COUNTA(E180:F180),E180&lt;0,F180&lt;0,AND(E180&gt;0,F180&gt;0),SUM(E180:F180)=0,COUNTIF(Categories!$A$6:$A$35,H180)&lt;&gt;1,AND(I180&lt;&gt;"Income",I180&lt;&gt;"Expense",I180&lt;&gt;"Transfer",I180&lt;&gt;"Other"),AND(I180="Transfer",J180=""),AND(K180&lt;&gt;"Cleared",K180&lt;&gt;"Pending"),AND(K180="Cleared",OR(NOT(ISNUMBER(L180)),L180&lt;B180)),AND(K180="Pending",L180&lt;&gt;"")),"REVIEW INPUT","OK"))</f>
        <v/>
      </c>
    </row>
    <row r="181" spans="1:13" x14ac:dyDescent="0.25">
      <c r="A181" s="4"/>
      <c r="B181" s="6"/>
      <c r="C181" s="4"/>
      <c r="D181" s="4"/>
      <c r="E181" s="7"/>
      <c r="F181" s="7"/>
      <c r="G181" s="4"/>
      <c r="H181" s="5"/>
      <c r="I181" t="str">
        <f>IF(H181="","",IFERROR(VLOOKUP(H181,Categories!$A$6:$B$35,2,FALSE),"UNMAPPED"))</f>
        <v/>
      </c>
      <c r="J181" s="4"/>
      <c r="K181" s="5"/>
      <c r="L181" s="6"/>
      <c r="M181" t="str">
        <f>IF(COUNTA(A181:H181,J181:L181)=0,"",IF(OR(A181="",COUNTIF($A$6:$A$205,A181)&lt;&gt;1,COUNTIF('Example Sources'!$A$6:$A$205,A181)&lt;&gt;1,COUNTIFS('Example Sources'!$A$6:$A$205,A181,'Example Sources'!$B$6:$B$205,B181,'Example Sources'!$C$6:$C$205,C181,'Example Sources'!$D$6:$D$205,D181,'Example Sources'!$E$6:$E$205,E181,'Example Sources'!$F$6:$F$205,F181,'Example Sources'!$G$6:$G$205,G181)&lt;&gt;1,NOT(ISNUMBER(B181)),C181="",D181="",G181="",COUNT(E181:F181)&lt;&gt;COUNTA(E181:F181),E181&lt;0,F181&lt;0,AND(E181&gt;0,F181&gt;0),SUM(E181:F181)=0,COUNTIF(Categories!$A$6:$A$35,H181)&lt;&gt;1,AND(I181&lt;&gt;"Income",I181&lt;&gt;"Expense",I181&lt;&gt;"Transfer",I181&lt;&gt;"Other"),AND(I181="Transfer",J181=""),AND(K181&lt;&gt;"Cleared",K181&lt;&gt;"Pending"),AND(K181="Cleared",OR(NOT(ISNUMBER(L181)),L181&lt;B181)),AND(K181="Pending",L181&lt;&gt;"")),"REVIEW INPUT","OK"))</f>
        <v/>
      </c>
    </row>
    <row r="182" spans="1:13" x14ac:dyDescent="0.25">
      <c r="A182" s="4"/>
      <c r="B182" s="6"/>
      <c r="C182" s="4"/>
      <c r="D182" s="4"/>
      <c r="E182" s="7"/>
      <c r="F182" s="7"/>
      <c r="G182" s="4"/>
      <c r="H182" s="5"/>
      <c r="I182" t="str">
        <f>IF(H182="","",IFERROR(VLOOKUP(H182,Categories!$A$6:$B$35,2,FALSE),"UNMAPPED"))</f>
        <v/>
      </c>
      <c r="J182" s="4"/>
      <c r="K182" s="5"/>
      <c r="L182" s="6"/>
      <c r="M182" t="str">
        <f>IF(COUNTA(A182:H182,J182:L182)=0,"",IF(OR(A182="",COUNTIF($A$6:$A$205,A182)&lt;&gt;1,COUNTIF('Example Sources'!$A$6:$A$205,A182)&lt;&gt;1,COUNTIFS('Example Sources'!$A$6:$A$205,A182,'Example Sources'!$B$6:$B$205,B182,'Example Sources'!$C$6:$C$205,C182,'Example Sources'!$D$6:$D$205,D182,'Example Sources'!$E$6:$E$205,E182,'Example Sources'!$F$6:$F$205,F182,'Example Sources'!$G$6:$G$205,G182)&lt;&gt;1,NOT(ISNUMBER(B182)),C182="",D182="",G182="",COUNT(E182:F182)&lt;&gt;COUNTA(E182:F182),E182&lt;0,F182&lt;0,AND(E182&gt;0,F182&gt;0),SUM(E182:F182)=0,COUNTIF(Categories!$A$6:$A$35,H182)&lt;&gt;1,AND(I182&lt;&gt;"Income",I182&lt;&gt;"Expense",I182&lt;&gt;"Transfer",I182&lt;&gt;"Other"),AND(I182="Transfer",J182=""),AND(K182&lt;&gt;"Cleared",K182&lt;&gt;"Pending"),AND(K182="Cleared",OR(NOT(ISNUMBER(L182)),L182&lt;B182)),AND(K182="Pending",L182&lt;&gt;"")),"REVIEW INPUT","OK"))</f>
        <v/>
      </c>
    </row>
    <row r="183" spans="1:13" x14ac:dyDescent="0.25">
      <c r="A183" s="4"/>
      <c r="B183" s="6"/>
      <c r="C183" s="4"/>
      <c r="D183" s="4"/>
      <c r="E183" s="7"/>
      <c r="F183" s="7"/>
      <c r="G183" s="4"/>
      <c r="H183" s="5"/>
      <c r="I183" t="str">
        <f>IF(H183="","",IFERROR(VLOOKUP(H183,Categories!$A$6:$B$35,2,FALSE),"UNMAPPED"))</f>
        <v/>
      </c>
      <c r="J183" s="4"/>
      <c r="K183" s="5"/>
      <c r="L183" s="6"/>
      <c r="M183" t="str">
        <f>IF(COUNTA(A183:H183,J183:L183)=0,"",IF(OR(A183="",COUNTIF($A$6:$A$205,A183)&lt;&gt;1,COUNTIF('Example Sources'!$A$6:$A$205,A183)&lt;&gt;1,COUNTIFS('Example Sources'!$A$6:$A$205,A183,'Example Sources'!$B$6:$B$205,B183,'Example Sources'!$C$6:$C$205,C183,'Example Sources'!$D$6:$D$205,D183,'Example Sources'!$E$6:$E$205,E183,'Example Sources'!$F$6:$F$205,F183,'Example Sources'!$G$6:$G$205,G183)&lt;&gt;1,NOT(ISNUMBER(B183)),C183="",D183="",G183="",COUNT(E183:F183)&lt;&gt;COUNTA(E183:F183),E183&lt;0,F183&lt;0,AND(E183&gt;0,F183&gt;0),SUM(E183:F183)=0,COUNTIF(Categories!$A$6:$A$35,H183)&lt;&gt;1,AND(I183&lt;&gt;"Income",I183&lt;&gt;"Expense",I183&lt;&gt;"Transfer",I183&lt;&gt;"Other"),AND(I183="Transfer",J183=""),AND(K183&lt;&gt;"Cleared",K183&lt;&gt;"Pending"),AND(K183="Cleared",OR(NOT(ISNUMBER(L183)),L183&lt;B183)),AND(K183="Pending",L183&lt;&gt;"")),"REVIEW INPUT","OK"))</f>
        <v/>
      </c>
    </row>
    <row r="184" spans="1:13" x14ac:dyDescent="0.25">
      <c r="A184" s="4"/>
      <c r="B184" s="6"/>
      <c r="C184" s="4"/>
      <c r="D184" s="4"/>
      <c r="E184" s="7"/>
      <c r="F184" s="7"/>
      <c r="G184" s="4"/>
      <c r="H184" s="5"/>
      <c r="I184" t="str">
        <f>IF(H184="","",IFERROR(VLOOKUP(H184,Categories!$A$6:$B$35,2,FALSE),"UNMAPPED"))</f>
        <v/>
      </c>
      <c r="J184" s="4"/>
      <c r="K184" s="5"/>
      <c r="L184" s="6"/>
      <c r="M184" t="str">
        <f>IF(COUNTA(A184:H184,J184:L184)=0,"",IF(OR(A184="",COUNTIF($A$6:$A$205,A184)&lt;&gt;1,COUNTIF('Example Sources'!$A$6:$A$205,A184)&lt;&gt;1,COUNTIFS('Example Sources'!$A$6:$A$205,A184,'Example Sources'!$B$6:$B$205,B184,'Example Sources'!$C$6:$C$205,C184,'Example Sources'!$D$6:$D$205,D184,'Example Sources'!$E$6:$E$205,E184,'Example Sources'!$F$6:$F$205,F184,'Example Sources'!$G$6:$G$205,G184)&lt;&gt;1,NOT(ISNUMBER(B184)),C184="",D184="",G184="",COUNT(E184:F184)&lt;&gt;COUNTA(E184:F184),E184&lt;0,F184&lt;0,AND(E184&gt;0,F184&gt;0),SUM(E184:F184)=0,COUNTIF(Categories!$A$6:$A$35,H184)&lt;&gt;1,AND(I184&lt;&gt;"Income",I184&lt;&gt;"Expense",I184&lt;&gt;"Transfer",I184&lt;&gt;"Other"),AND(I184="Transfer",J184=""),AND(K184&lt;&gt;"Cleared",K184&lt;&gt;"Pending"),AND(K184="Cleared",OR(NOT(ISNUMBER(L184)),L184&lt;B184)),AND(K184="Pending",L184&lt;&gt;"")),"REVIEW INPUT","OK"))</f>
        <v/>
      </c>
    </row>
    <row r="185" spans="1:13" x14ac:dyDescent="0.25">
      <c r="A185" s="4"/>
      <c r="B185" s="6"/>
      <c r="C185" s="4"/>
      <c r="D185" s="4"/>
      <c r="E185" s="7"/>
      <c r="F185" s="7"/>
      <c r="G185" s="4"/>
      <c r="H185" s="5"/>
      <c r="I185" t="str">
        <f>IF(H185="","",IFERROR(VLOOKUP(H185,Categories!$A$6:$B$35,2,FALSE),"UNMAPPED"))</f>
        <v/>
      </c>
      <c r="J185" s="4"/>
      <c r="K185" s="5"/>
      <c r="L185" s="6"/>
      <c r="M185" t="str">
        <f>IF(COUNTA(A185:H185,J185:L185)=0,"",IF(OR(A185="",COUNTIF($A$6:$A$205,A185)&lt;&gt;1,COUNTIF('Example Sources'!$A$6:$A$205,A185)&lt;&gt;1,COUNTIFS('Example Sources'!$A$6:$A$205,A185,'Example Sources'!$B$6:$B$205,B185,'Example Sources'!$C$6:$C$205,C185,'Example Sources'!$D$6:$D$205,D185,'Example Sources'!$E$6:$E$205,E185,'Example Sources'!$F$6:$F$205,F185,'Example Sources'!$G$6:$G$205,G185)&lt;&gt;1,NOT(ISNUMBER(B185)),C185="",D185="",G185="",COUNT(E185:F185)&lt;&gt;COUNTA(E185:F185),E185&lt;0,F185&lt;0,AND(E185&gt;0,F185&gt;0),SUM(E185:F185)=0,COUNTIF(Categories!$A$6:$A$35,H185)&lt;&gt;1,AND(I185&lt;&gt;"Income",I185&lt;&gt;"Expense",I185&lt;&gt;"Transfer",I185&lt;&gt;"Other"),AND(I185="Transfer",J185=""),AND(K185&lt;&gt;"Cleared",K185&lt;&gt;"Pending"),AND(K185="Cleared",OR(NOT(ISNUMBER(L185)),L185&lt;B185)),AND(K185="Pending",L185&lt;&gt;"")),"REVIEW INPUT","OK"))</f>
        <v/>
      </c>
    </row>
    <row r="186" spans="1:13" x14ac:dyDescent="0.25">
      <c r="A186" s="4"/>
      <c r="B186" s="6"/>
      <c r="C186" s="4"/>
      <c r="D186" s="4"/>
      <c r="E186" s="7"/>
      <c r="F186" s="7"/>
      <c r="G186" s="4"/>
      <c r="H186" s="5"/>
      <c r="I186" t="str">
        <f>IF(H186="","",IFERROR(VLOOKUP(H186,Categories!$A$6:$B$35,2,FALSE),"UNMAPPED"))</f>
        <v/>
      </c>
      <c r="J186" s="4"/>
      <c r="K186" s="5"/>
      <c r="L186" s="6"/>
      <c r="M186" t="str">
        <f>IF(COUNTA(A186:H186,J186:L186)=0,"",IF(OR(A186="",COUNTIF($A$6:$A$205,A186)&lt;&gt;1,COUNTIF('Example Sources'!$A$6:$A$205,A186)&lt;&gt;1,COUNTIFS('Example Sources'!$A$6:$A$205,A186,'Example Sources'!$B$6:$B$205,B186,'Example Sources'!$C$6:$C$205,C186,'Example Sources'!$D$6:$D$205,D186,'Example Sources'!$E$6:$E$205,E186,'Example Sources'!$F$6:$F$205,F186,'Example Sources'!$G$6:$G$205,G186)&lt;&gt;1,NOT(ISNUMBER(B186)),C186="",D186="",G186="",COUNT(E186:F186)&lt;&gt;COUNTA(E186:F186),E186&lt;0,F186&lt;0,AND(E186&gt;0,F186&gt;0),SUM(E186:F186)=0,COUNTIF(Categories!$A$6:$A$35,H186)&lt;&gt;1,AND(I186&lt;&gt;"Income",I186&lt;&gt;"Expense",I186&lt;&gt;"Transfer",I186&lt;&gt;"Other"),AND(I186="Transfer",J186=""),AND(K186&lt;&gt;"Cleared",K186&lt;&gt;"Pending"),AND(K186="Cleared",OR(NOT(ISNUMBER(L186)),L186&lt;B186)),AND(K186="Pending",L186&lt;&gt;"")),"REVIEW INPUT","OK"))</f>
        <v/>
      </c>
    </row>
    <row r="187" spans="1:13" x14ac:dyDescent="0.25">
      <c r="A187" s="4"/>
      <c r="B187" s="6"/>
      <c r="C187" s="4"/>
      <c r="D187" s="4"/>
      <c r="E187" s="7"/>
      <c r="F187" s="7"/>
      <c r="G187" s="4"/>
      <c r="H187" s="5"/>
      <c r="I187" t="str">
        <f>IF(H187="","",IFERROR(VLOOKUP(H187,Categories!$A$6:$B$35,2,FALSE),"UNMAPPED"))</f>
        <v/>
      </c>
      <c r="J187" s="4"/>
      <c r="K187" s="5"/>
      <c r="L187" s="6"/>
      <c r="M187" t="str">
        <f>IF(COUNTA(A187:H187,J187:L187)=0,"",IF(OR(A187="",COUNTIF($A$6:$A$205,A187)&lt;&gt;1,COUNTIF('Example Sources'!$A$6:$A$205,A187)&lt;&gt;1,COUNTIFS('Example Sources'!$A$6:$A$205,A187,'Example Sources'!$B$6:$B$205,B187,'Example Sources'!$C$6:$C$205,C187,'Example Sources'!$D$6:$D$205,D187,'Example Sources'!$E$6:$E$205,E187,'Example Sources'!$F$6:$F$205,F187,'Example Sources'!$G$6:$G$205,G187)&lt;&gt;1,NOT(ISNUMBER(B187)),C187="",D187="",G187="",COUNT(E187:F187)&lt;&gt;COUNTA(E187:F187),E187&lt;0,F187&lt;0,AND(E187&gt;0,F187&gt;0),SUM(E187:F187)=0,COUNTIF(Categories!$A$6:$A$35,H187)&lt;&gt;1,AND(I187&lt;&gt;"Income",I187&lt;&gt;"Expense",I187&lt;&gt;"Transfer",I187&lt;&gt;"Other"),AND(I187="Transfer",J187=""),AND(K187&lt;&gt;"Cleared",K187&lt;&gt;"Pending"),AND(K187="Cleared",OR(NOT(ISNUMBER(L187)),L187&lt;B187)),AND(K187="Pending",L187&lt;&gt;"")),"REVIEW INPUT","OK"))</f>
        <v/>
      </c>
    </row>
    <row r="188" spans="1:13" x14ac:dyDescent="0.25">
      <c r="A188" s="4"/>
      <c r="B188" s="6"/>
      <c r="C188" s="4"/>
      <c r="D188" s="4"/>
      <c r="E188" s="7"/>
      <c r="F188" s="7"/>
      <c r="G188" s="4"/>
      <c r="H188" s="5"/>
      <c r="I188" t="str">
        <f>IF(H188="","",IFERROR(VLOOKUP(H188,Categories!$A$6:$B$35,2,FALSE),"UNMAPPED"))</f>
        <v/>
      </c>
      <c r="J188" s="4"/>
      <c r="K188" s="5"/>
      <c r="L188" s="6"/>
      <c r="M188" t="str">
        <f>IF(COUNTA(A188:H188,J188:L188)=0,"",IF(OR(A188="",COUNTIF($A$6:$A$205,A188)&lt;&gt;1,COUNTIF('Example Sources'!$A$6:$A$205,A188)&lt;&gt;1,COUNTIFS('Example Sources'!$A$6:$A$205,A188,'Example Sources'!$B$6:$B$205,B188,'Example Sources'!$C$6:$C$205,C188,'Example Sources'!$D$6:$D$205,D188,'Example Sources'!$E$6:$E$205,E188,'Example Sources'!$F$6:$F$205,F188,'Example Sources'!$G$6:$G$205,G188)&lt;&gt;1,NOT(ISNUMBER(B188)),C188="",D188="",G188="",COUNT(E188:F188)&lt;&gt;COUNTA(E188:F188),E188&lt;0,F188&lt;0,AND(E188&gt;0,F188&gt;0),SUM(E188:F188)=0,COUNTIF(Categories!$A$6:$A$35,H188)&lt;&gt;1,AND(I188&lt;&gt;"Income",I188&lt;&gt;"Expense",I188&lt;&gt;"Transfer",I188&lt;&gt;"Other"),AND(I188="Transfer",J188=""),AND(K188&lt;&gt;"Cleared",K188&lt;&gt;"Pending"),AND(K188="Cleared",OR(NOT(ISNUMBER(L188)),L188&lt;B188)),AND(K188="Pending",L188&lt;&gt;"")),"REVIEW INPUT","OK"))</f>
        <v/>
      </c>
    </row>
    <row r="189" spans="1:13" x14ac:dyDescent="0.25">
      <c r="A189" s="4"/>
      <c r="B189" s="6"/>
      <c r="C189" s="4"/>
      <c r="D189" s="4"/>
      <c r="E189" s="7"/>
      <c r="F189" s="7"/>
      <c r="G189" s="4"/>
      <c r="H189" s="5"/>
      <c r="I189" t="str">
        <f>IF(H189="","",IFERROR(VLOOKUP(H189,Categories!$A$6:$B$35,2,FALSE),"UNMAPPED"))</f>
        <v/>
      </c>
      <c r="J189" s="4"/>
      <c r="K189" s="5"/>
      <c r="L189" s="6"/>
      <c r="M189" t="str">
        <f>IF(COUNTA(A189:H189,J189:L189)=0,"",IF(OR(A189="",COUNTIF($A$6:$A$205,A189)&lt;&gt;1,COUNTIF('Example Sources'!$A$6:$A$205,A189)&lt;&gt;1,COUNTIFS('Example Sources'!$A$6:$A$205,A189,'Example Sources'!$B$6:$B$205,B189,'Example Sources'!$C$6:$C$205,C189,'Example Sources'!$D$6:$D$205,D189,'Example Sources'!$E$6:$E$205,E189,'Example Sources'!$F$6:$F$205,F189,'Example Sources'!$G$6:$G$205,G189)&lt;&gt;1,NOT(ISNUMBER(B189)),C189="",D189="",G189="",COUNT(E189:F189)&lt;&gt;COUNTA(E189:F189),E189&lt;0,F189&lt;0,AND(E189&gt;0,F189&gt;0),SUM(E189:F189)=0,COUNTIF(Categories!$A$6:$A$35,H189)&lt;&gt;1,AND(I189&lt;&gt;"Income",I189&lt;&gt;"Expense",I189&lt;&gt;"Transfer",I189&lt;&gt;"Other"),AND(I189="Transfer",J189=""),AND(K189&lt;&gt;"Cleared",K189&lt;&gt;"Pending"),AND(K189="Cleared",OR(NOT(ISNUMBER(L189)),L189&lt;B189)),AND(K189="Pending",L189&lt;&gt;"")),"REVIEW INPUT","OK"))</f>
        <v/>
      </c>
    </row>
    <row r="190" spans="1:13" x14ac:dyDescent="0.25">
      <c r="A190" s="4"/>
      <c r="B190" s="6"/>
      <c r="C190" s="4"/>
      <c r="D190" s="4"/>
      <c r="E190" s="7"/>
      <c r="F190" s="7"/>
      <c r="G190" s="4"/>
      <c r="H190" s="5"/>
      <c r="I190" t="str">
        <f>IF(H190="","",IFERROR(VLOOKUP(H190,Categories!$A$6:$B$35,2,FALSE),"UNMAPPED"))</f>
        <v/>
      </c>
      <c r="J190" s="4"/>
      <c r="K190" s="5"/>
      <c r="L190" s="6"/>
      <c r="M190" t="str">
        <f>IF(COUNTA(A190:H190,J190:L190)=0,"",IF(OR(A190="",COUNTIF($A$6:$A$205,A190)&lt;&gt;1,COUNTIF('Example Sources'!$A$6:$A$205,A190)&lt;&gt;1,COUNTIFS('Example Sources'!$A$6:$A$205,A190,'Example Sources'!$B$6:$B$205,B190,'Example Sources'!$C$6:$C$205,C190,'Example Sources'!$D$6:$D$205,D190,'Example Sources'!$E$6:$E$205,E190,'Example Sources'!$F$6:$F$205,F190,'Example Sources'!$G$6:$G$205,G190)&lt;&gt;1,NOT(ISNUMBER(B190)),C190="",D190="",G190="",COUNT(E190:F190)&lt;&gt;COUNTA(E190:F190),E190&lt;0,F190&lt;0,AND(E190&gt;0,F190&gt;0),SUM(E190:F190)=0,COUNTIF(Categories!$A$6:$A$35,H190)&lt;&gt;1,AND(I190&lt;&gt;"Income",I190&lt;&gt;"Expense",I190&lt;&gt;"Transfer",I190&lt;&gt;"Other"),AND(I190="Transfer",J190=""),AND(K190&lt;&gt;"Cleared",K190&lt;&gt;"Pending"),AND(K190="Cleared",OR(NOT(ISNUMBER(L190)),L190&lt;B190)),AND(K190="Pending",L190&lt;&gt;"")),"REVIEW INPUT","OK"))</f>
        <v/>
      </c>
    </row>
    <row r="191" spans="1:13" x14ac:dyDescent="0.25">
      <c r="A191" s="4"/>
      <c r="B191" s="6"/>
      <c r="C191" s="4"/>
      <c r="D191" s="4"/>
      <c r="E191" s="7"/>
      <c r="F191" s="7"/>
      <c r="G191" s="4"/>
      <c r="H191" s="5"/>
      <c r="I191" t="str">
        <f>IF(H191="","",IFERROR(VLOOKUP(H191,Categories!$A$6:$B$35,2,FALSE),"UNMAPPED"))</f>
        <v/>
      </c>
      <c r="J191" s="4"/>
      <c r="K191" s="5"/>
      <c r="L191" s="6"/>
      <c r="M191" t="str">
        <f>IF(COUNTA(A191:H191,J191:L191)=0,"",IF(OR(A191="",COUNTIF($A$6:$A$205,A191)&lt;&gt;1,COUNTIF('Example Sources'!$A$6:$A$205,A191)&lt;&gt;1,COUNTIFS('Example Sources'!$A$6:$A$205,A191,'Example Sources'!$B$6:$B$205,B191,'Example Sources'!$C$6:$C$205,C191,'Example Sources'!$D$6:$D$205,D191,'Example Sources'!$E$6:$E$205,E191,'Example Sources'!$F$6:$F$205,F191,'Example Sources'!$G$6:$G$205,G191)&lt;&gt;1,NOT(ISNUMBER(B191)),C191="",D191="",G191="",COUNT(E191:F191)&lt;&gt;COUNTA(E191:F191),E191&lt;0,F191&lt;0,AND(E191&gt;0,F191&gt;0),SUM(E191:F191)=0,COUNTIF(Categories!$A$6:$A$35,H191)&lt;&gt;1,AND(I191&lt;&gt;"Income",I191&lt;&gt;"Expense",I191&lt;&gt;"Transfer",I191&lt;&gt;"Other"),AND(I191="Transfer",J191=""),AND(K191&lt;&gt;"Cleared",K191&lt;&gt;"Pending"),AND(K191="Cleared",OR(NOT(ISNUMBER(L191)),L191&lt;B191)),AND(K191="Pending",L191&lt;&gt;"")),"REVIEW INPUT","OK"))</f>
        <v/>
      </c>
    </row>
    <row r="192" spans="1:13" x14ac:dyDescent="0.25">
      <c r="A192" s="4"/>
      <c r="B192" s="6"/>
      <c r="C192" s="4"/>
      <c r="D192" s="4"/>
      <c r="E192" s="7"/>
      <c r="F192" s="7"/>
      <c r="G192" s="4"/>
      <c r="H192" s="5"/>
      <c r="I192" t="str">
        <f>IF(H192="","",IFERROR(VLOOKUP(H192,Categories!$A$6:$B$35,2,FALSE),"UNMAPPED"))</f>
        <v/>
      </c>
      <c r="J192" s="4"/>
      <c r="K192" s="5"/>
      <c r="L192" s="6"/>
      <c r="M192" t="str">
        <f>IF(COUNTA(A192:H192,J192:L192)=0,"",IF(OR(A192="",COUNTIF($A$6:$A$205,A192)&lt;&gt;1,COUNTIF('Example Sources'!$A$6:$A$205,A192)&lt;&gt;1,COUNTIFS('Example Sources'!$A$6:$A$205,A192,'Example Sources'!$B$6:$B$205,B192,'Example Sources'!$C$6:$C$205,C192,'Example Sources'!$D$6:$D$205,D192,'Example Sources'!$E$6:$E$205,E192,'Example Sources'!$F$6:$F$205,F192,'Example Sources'!$G$6:$G$205,G192)&lt;&gt;1,NOT(ISNUMBER(B192)),C192="",D192="",G192="",COUNT(E192:F192)&lt;&gt;COUNTA(E192:F192),E192&lt;0,F192&lt;0,AND(E192&gt;0,F192&gt;0),SUM(E192:F192)=0,COUNTIF(Categories!$A$6:$A$35,H192)&lt;&gt;1,AND(I192&lt;&gt;"Income",I192&lt;&gt;"Expense",I192&lt;&gt;"Transfer",I192&lt;&gt;"Other"),AND(I192="Transfer",J192=""),AND(K192&lt;&gt;"Cleared",K192&lt;&gt;"Pending"),AND(K192="Cleared",OR(NOT(ISNUMBER(L192)),L192&lt;B192)),AND(K192="Pending",L192&lt;&gt;"")),"REVIEW INPUT","OK"))</f>
        <v/>
      </c>
    </row>
    <row r="193" spans="1:13" x14ac:dyDescent="0.25">
      <c r="A193" s="4"/>
      <c r="B193" s="6"/>
      <c r="C193" s="4"/>
      <c r="D193" s="4"/>
      <c r="E193" s="7"/>
      <c r="F193" s="7"/>
      <c r="G193" s="4"/>
      <c r="H193" s="5"/>
      <c r="I193" t="str">
        <f>IF(H193="","",IFERROR(VLOOKUP(H193,Categories!$A$6:$B$35,2,FALSE),"UNMAPPED"))</f>
        <v/>
      </c>
      <c r="J193" s="4"/>
      <c r="K193" s="5"/>
      <c r="L193" s="6"/>
      <c r="M193" t="str">
        <f>IF(COUNTA(A193:H193,J193:L193)=0,"",IF(OR(A193="",COUNTIF($A$6:$A$205,A193)&lt;&gt;1,COUNTIF('Example Sources'!$A$6:$A$205,A193)&lt;&gt;1,COUNTIFS('Example Sources'!$A$6:$A$205,A193,'Example Sources'!$B$6:$B$205,B193,'Example Sources'!$C$6:$C$205,C193,'Example Sources'!$D$6:$D$205,D193,'Example Sources'!$E$6:$E$205,E193,'Example Sources'!$F$6:$F$205,F193,'Example Sources'!$G$6:$G$205,G193)&lt;&gt;1,NOT(ISNUMBER(B193)),C193="",D193="",G193="",COUNT(E193:F193)&lt;&gt;COUNTA(E193:F193),E193&lt;0,F193&lt;0,AND(E193&gt;0,F193&gt;0),SUM(E193:F193)=0,COUNTIF(Categories!$A$6:$A$35,H193)&lt;&gt;1,AND(I193&lt;&gt;"Income",I193&lt;&gt;"Expense",I193&lt;&gt;"Transfer",I193&lt;&gt;"Other"),AND(I193="Transfer",J193=""),AND(K193&lt;&gt;"Cleared",K193&lt;&gt;"Pending"),AND(K193="Cleared",OR(NOT(ISNUMBER(L193)),L193&lt;B193)),AND(K193="Pending",L193&lt;&gt;"")),"REVIEW INPUT","OK"))</f>
        <v/>
      </c>
    </row>
    <row r="194" spans="1:13" x14ac:dyDescent="0.25">
      <c r="A194" s="4"/>
      <c r="B194" s="6"/>
      <c r="C194" s="4"/>
      <c r="D194" s="4"/>
      <c r="E194" s="7"/>
      <c r="F194" s="7"/>
      <c r="G194" s="4"/>
      <c r="H194" s="5"/>
      <c r="I194" t="str">
        <f>IF(H194="","",IFERROR(VLOOKUP(H194,Categories!$A$6:$B$35,2,FALSE),"UNMAPPED"))</f>
        <v/>
      </c>
      <c r="J194" s="4"/>
      <c r="K194" s="5"/>
      <c r="L194" s="6"/>
      <c r="M194" t="str">
        <f>IF(COUNTA(A194:H194,J194:L194)=0,"",IF(OR(A194="",COUNTIF($A$6:$A$205,A194)&lt;&gt;1,COUNTIF('Example Sources'!$A$6:$A$205,A194)&lt;&gt;1,COUNTIFS('Example Sources'!$A$6:$A$205,A194,'Example Sources'!$B$6:$B$205,B194,'Example Sources'!$C$6:$C$205,C194,'Example Sources'!$D$6:$D$205,D194,'Example Sources'!$E$6:$E$205,E194,'Example Sources'!$F$6:$F$205,F194,'Example Sources'!$G$6:$G$205,G194)&lt;&gt;1,NOT(ISNUMBER(B194)),C194="",D194="",G194="",COUNT(E194:F194)&lt;&gt;COUNTA(E194:F194),E194&lt;0,F194&lt;0,AND(E194&gt;0,F194&gt;0),SUM(E194:F194)=0,COUNTIF(Categories!$A$6:$A$35,H194)&lt;&gt;1,AND(I194&lt;&gt;"Income",I194&lt;&gt;"Expense",I194&lt;&gt;"Transfer",I194&lt;&gt;"Other"),AND(I194="Transfer",J194=""),AND(K194&lt;&gt;"Cleared",K194&lt;&gt;"Pending"),AND(K194="Cleared",OR(NOT(ISNUMBER(L194)),L194&lt;B194)),AND(K194="Pending",L194&lt;&gt;"")),"REVIEW INPUT","OK"))</f>
        <v/>
      </c>
    </row>
    <row r="195" spans="1:13" x14ac:dyDescent="0.25">
      <c r="A195" s="4"/>
      <c r="B195" s="6"/>
      <c r="C195" s="4"/>
      <c r="D195" s="4"/>
      <c r="E195" s="7"/>
      <c r="F195" s="7"/>
      <c r="G195" s="4"/>
      <c r="H195" s="5"/>
      <c r="I195" t="str">
        <f>IF(H195="","",IFERROR(VLOOKUP(H195,Categories!$A$6:$B$35,2,FALSE),"UNMAPPED"))</f>
        <v/>
      </c>
      <c r="J195" s="4"/>
      <c r="K195" s="5"/>
      <c r="L195" s="6"/>
      <c r="M195" t="str">
        <f>IF(COUNTA(A195:H195,J195:L195)=0,"",IF(OR(A195="",COUNTIF($A$6:$A$205,A195)&lt;&gt;1,COUNTIF('Example Sources'!$A$6:$A$205,A195)&lt;&gt;1,COUNTIFS('Example Sources'!$A$6:$A$205,A195,'Example Sources'!$B$6:$B$205,B195,'Example Sources'!$C$6:$C$205,C195,'Example Sources'!$D$6:$D$205,D195,'Example Sources'!$E$6:$E$205,E195,'Example Sources'!$F$6:$F$205,F195,'Example Sources'!$G$6:$G$205,G195)&lt;&gt;1,NOT(ISNUMBER(B195)),C195="",D195="",G195="",COUNT(E195:F195)&lt;&gt;COUNTA(E195:F195),E195&lt;0,F195&lt;0,AND(E195&gt;0,F195&gt;0),SUM(E195:F195)=0,COUNTIF(Categories!$A$6:$A$35,H195)&lt;&gt;1,AND(I195&lt;&gt;"Income",I195&lt;&gt;"Expense",I195&lt;&gt;"Transfer",I195&lt;&gt;"Other"),AND(I195="Transfer",J195=""),AND(K195&lt;&gt;"Cleared",K195&lt;&gt;"Pending"),AND(K195="Cleared",OR(NOT(ISNUMBER(L195)),L195&lt;B195)),AND(K195="Pending",L195&lt;&gt;"")),"REVIEW INPUT","OK"))</f>
        <v/>
      </c>
    </row>
    <row r="196" spans="1:13" x14ac:dyDescent="0.25">
      <c r="A196" s="4"/>
      <c r="B196" s="6"/>
      <c r="C196" s="4"/>
      <c r="D196" s="4"/>
      <c r="E196" s="7"/>
      <c r="F196" s="7"/>
      <c r="G196" s="4"/>
      <c r="H196" s="5"/>
      <c r="I196" t="str">
        <f>IF(H196="","",IFERROR(VLOOKUP(H196,Categories!$A$6:$B$35,2,FALSE),"UNMAPPED"))</f>
        <v/>
      </c>
      <c r="J196" s="4"/>
      <c r="K196" s="5"/>
      <c r="L196" s="6"/>
      <c r="M196" t="str">
        <f>IF(COUNTA(A196:H196,J196:L196)=0,"",IF(OR(A196="",COUNTIF($A$6:$A$205,A196)&lt;&gt;1,COUNTIF('Example Sources'!$A$6:$A$205,A196)&lt;&gt;1,COUNTIFS('Example Sources'!$A$6:$A$205,A196,'Example Sources'!$B$6:$B$205,B196,'Example Sources'!$C$6:$C$205,C196,'Example Sources'!$D$6:$D$205,D196,'Example Sources'!$E$6:$E$205,E196,'Example Sources'!$F$6:$F$205,F196,'Example Sources'!$G$6:$G$205,G196)&lt;&gt;1,NOT(ISNUMBER(B196)),C196="",D196="",G196="",COUNT(E196:F196)&lt;&gt;COUNTA(E196:F196),E196&lt;0,F196&lt;0,AND(E196&gt;0,F196&gt;0),SUM(E196:F196)=0,COUNTIF(Categories!$A$6:$A$35,H196)&lt;&gt;1,AND(I196&lt;&gt;"Income",I196&lt;&gt;"Expense",I196&lt;&gt;"Transfer",I196&lt;&gt;"Other"),AND(I196="Transfer",J196=""),AND(K196&lt;&gt;"Cleared",K196&lt;&gt;"Pending"),AND(K196="Cleared",OR(NOT(ISNUMBER(L196)),L196&lt;B196)),AND(K196="Pending",L196&lt;&gt;"")),"REVIEW INPUT","OK"))</f>
        <v/>
      </c>
    </row>
    <row r="197" spans="1:13" x14ac:dyDescent="0.25">
      <c r="A197" s="4"/>
      <c r="B197" s="6"/>
      <c r="C197" s="4"/>
      <c r="D197" s="4"/>
      <c r="E197" s="7"/>
      <c r="F197" s="7"/>
      <c r="G197" s="4"/>
      <c r="H197" s="5"/>
      <c r="I197" t="str">
        <f>IF(H197="","",IFERROR(VLOOKUP(H197,Categories!$A$6:$B$35,2,FALSE),"UNMAPPED"))</f>
        <v/>
      </c>
      <c r="J197" s="4"/>
      <c r="K197" s="5"/>
      <c r="L197" s="6"/>
      <c r="M197" t="str">
        <f>IF(COUNTA(A197:H197,J197:L197)=0,"",IF(OR(A197="",COUNTIF($A$6:$A$205,A197)&lt;&gt;1,COUNTIF('Example Sources'!$A$6:$A$205,A197)&lt;&gt;1,COUNTIFS('Example Sources'!$A$6:$A$205,A197,'Example Sources'!$B$6:$B$205,B197,'Example Sources'!$C$6:$C$205,C197,'Example Sources'!$D$6:$D$205,D197,'Example Sources'!$E$6:$E$205,E197,'Example Sources'!$F$6:$F$205,F197,'Example Sources'!$G$6:$G$205,G197)&lt;&gt;1,NOT(ISNUMBER(B197)),C197="",D197="",G197="",COUNT(E197:F197)&lt;&gt;COUNTA(E197:F197),E197&lt;0,F197&lt;0,AND(E197&gt;0,F197&gt;0),SUM(E197:F197)=0,COUNTIF(Categories!$A$6:$A$35,H197)&lt;&gt;1,AND(I197&lt;&gt;"Income",I197&lt;&gt;"Expense",I197&lt;&gt;"Transfer",I197&lt;&gt;"Other"),AND(I197="Transfer",J197=""),AND(K197&lt;&gt;"Cleared",K197&lt;&gt;"Pending"),AND(K197="Cleared",OR(NOT(ISNUMBER(L197)),L197&lt;B197)),AND(K197="Pending",L197&lt;&gt;"")),"REVIEW INPUT","OK"))</f>
        <v/>
      </c>
    </row>
    <row r="198" spans="1:13" x14ac:dyDescent="0.25">
      <c r="A198" s="4"/>
      <c r="B198" s="6"/>
      <c r="C198" s="4"/>
      <c r="D198" s="4"/>
      <c r="E198" s="7"/>
      <c r="F198" s="7"/>
      <c r="G198" s="4"/>
      <c r="H198" s="5"/>
      <c r="I198" t="str">
        <f>IF(H198="","",IFERROR(VLOOKUP(H198,Categories!$A$6:$B$35,2,FALSE),"UNMAPPED"))</f>
        <v/>
      </c>
      <c r="J198" s="4"/>
      <c r="K198" s="5"/>
      <c r="L198" s="6"/>
      <c r="M198" t="str">
        <f>IF(COUNTA(A198:H198,J198:L198)=0,"",IF(OR(A198="",COUNTIF($A$6:$A$205,A198)&lt;&gt;1,COUNTIF('Example Sources'!$A$6:$A$205,A198)&lt;&gt;1,COUNTIFS('Example Sources'!$A$6:$A$205,A198,'Example Sources'!$B$6:$B$205,B198,'Example Sources'!$C$6:$C$205,C198,'Example Sources'!$D$6:$D$205,D198,'Example Sources'!$E$6:$E$205,E198,'Example Sources'!$F$6:$F$205,F198,'Example Sources'!$G$6:$G$205,G198)&lt;&gt;1,NOT(ISNUMBER(B198)),C198="",D198="",G198="",COUNT(E198:F198)&lt;&gt;COUNTA(E198:F198),E198&lt;0,F198&lt;0,AND(E198&gt;0,F198&gt;0),SUM(E198:F198)=0,COUNTIF(Categories!$A$6:$A$35,H198)&lt;&gt;1,AND(I198&lt;&gt;"Income",I198&lt;&gt;"Expense",I198&lt;&gt;"Transfer",I198&lt;&gt;"Other"),AND(I198="Transfer",J198=""),AND(K198&lt;&gt;"Cleared",K198&lt;&gt;"Pending"),AND(K198="Cleared",OR(NOT(ISNUMBER(L198)),L198&lt;B198)),AND(K198="Pending",L198&lt;&gt;"")),"REVIEW INPUT","OK"))</f>
        <v/>
      </c>
    </row>
    <row r="199" spans="1:13" x14ac:dyDescent="0.25">
      <c r="A199" s="4"/>
      <c r="B199" s="6"/>
      <c r="C199" s="4"/>
      <c r="D199" s="4"/>
      <c r="E199" s="7"/>
      <c r="F199" s="7"/>
      <c r="G199" s="4"/>
      <c r="H199" s="5"/>
      <c r="I199" t="str">
        <f>IF(H199="","",IFERROR(VLOOKUP(H199,Categories!$A$6:$B$35,2,FALSE),"UNMAPPED"))</f>
        <v/>
      </c>
      <c r="J199" s="4"/>
      <c r="K199" s="5"/>
      <c r="L199" s="6"/>
      <c r="M199" t="str">
        <f>IF(COUNTA(A199:H199,J199:L199)=0,"",IF(OR(A199="",COUNTIF($A$6:$A$205,A199)&lt;&gt;1,COUNTIF('Example Sources'!$A$6:$A$205,A199)&lt;&gt;1,COUNTIFS('Example Sources'!$A$6:$A$205,A199,'Example Sources'!$B$6:$B$205,B199,'Example Sources'!$C$6:$C$205,C199,'Example Sources'!$D$6:$D$205,D199,'Example Sources'!$E$6:$E$205,E199,'Example Sources'!$F$6:$F$205,F199,'Example Sources'!$G$6:$G$205,G199)&lt;&gt;1,NOT(ISNUMBER(B199)),C199="",D199="",G199="",COUNT(E199:F199)&lt;&gt;COUNTA(E199:F199),E199&lt;0,F199&lt;0,AND(E199&gt;0,F199&gt;0),SUM(E199:F199)=0,COUNTIF(Categories!$A$6:$A$35,H199)&lt;&gt;1,AND(I199&lt;&gt;"Income",I199&lt;&gt;"Expense",I199&lt;&gt;"Transfer",I199&lt;&gt;"Other"),AND(I199="Transfer",J199=""),AND(K199&lt;&gt;"Cleared",K199&lt;&gt;"Pending"),AND(K199="Cleared",OR(NOT(ISNUMBER(L199)),L199&lt;B199)),AND(K199="Pending",L199&lt;&gt;"")),"REVIEW INPUT","OK"))</f>
        <v/>
      </c>
    </row>
    <row r="200" spans="1:13" x14ac:dyDescent="0.25">
      <c r="A200" s="4"/>
      <c r="B200" s="6"/>
      <c r="C200" s="4"/>
      <c r="D200" s="4"/>
      <c r="E200" s="7"/>
      <c r="F200" s="7"/>
      <c r="G200" s="4"/>
      <c r="H200" s="5"/>
      <c r="I200" t="str">
        <f>IF(H200="","",IFERROR(VLOOKUP(H200,Categories!$A$6:$B$35,2,FALSE),"UNMAPPED"))</f>
        <v/>
      </c>
      <c r="J200" s="4"/>
      <c r="K200" s="5"/>
      <c r="L200" s="6"/>
      <c r="M200" t="str">
        <f>IF(COUNTA(A200:H200,J200:L200)=0,"",IF(OR(A200="",COUNTIF($A$6:$A$205,A200)&lt;&gt;1,COUNTIF('Example Sources'!$A$6:$A$205,A200)&lt;&gt;1,COUNTIFS('Example Sources'!$A$6:$A$205,A200,'Example Sources'!$B$6:$B$205,B200,'Example Sources'!$C$6:$C$205,C200,'Example Sources'!$D$6:$D$205,D200,'Example Sources'!$E$6:$E$205,E200,'Example Sources'!$F$6:$F$205,F200,'Example Sources'!$G$6:$G$205,G200)&lt;&gt;1,NOT(ISNUMBER(B200)),C200="",D200="",G200="",COUNT(E200:F200)&lt;&gt;COUNTA(E200:F200),E200&lt;0,F200&lt;0,AND(E200&gt;0,F200&gt;0),SUM(E200:F200)=0,COUNTIF(Categories!$A$6:$A$35,H200)&lt;&gt;1,AND(I200&lt;&gt;"Income",I200&lt;&gt;"Expense",I200&lt;&gt;"Transfer",I200&lt;&gt;"Other"),AND(I200="Transfer",J200=""),AND(K200&lt;&gt;"Cleared",K200&lt;&gt;"Pending"),AND(K200="Cleared",OR(NOT(ISNUMBER(L200)),L200&lt;B200)),AND(K200="Pending",L200&lt;&gt;"")),"REVIEW INPUT","OK"))</f>
        <v/>
      </c>
    </row>
    <row r="201" spans="1:13" x14ac:dyDescent="0.25">
      <c r="A201" s="4"/>
      <c r="B201" s="6"/>
      <c r="C201" s="4"/>
      <c r="D201" s="4"/>
      <c r="E201" s="7"/>
      <c r="F201" s="7"/>
      <c r="G201" s="4"/>
      <c r="H201" s="5"/>
      <c r="I201" t="str">
        <f>IF(H201="","",IFERROR(VLOOKUP(H201,Categories!$A$6:$B$35,2,FALSE),"UNMAPPED"))</f>
        <v/>
      </c>
      <c r="J201" s="4"/>
      <c r="K201" s="5"/>
      <c r="L201" s="6"/>
      <c r="M201" t="str">
        <f>IF(COUNTA(A201:H201,J201:L201)=0,"",IF(OR(A201="",COUNTIF($A$6:$A$205,A201)&lt;&gt;1,COUNTIF('Example Sources'!$A$6:$A$205,A201)&lt;&gt;1,COUNTIFS('Example Sources'!$A$6:$A$205,A201,'Example Sources'!$B$6:$B$205,B201,'Example Sources'!$C$6:$C$205,C201,'Example Sources'!$D$6:$D$205,D201,'Example Sources'!$E$6:$E$205,E201,'Example Sources'!$F$6:$F$205,F201,'Example Sources'!$G$6:$G$205,G201)&lt;&gt;1,NOT(ISNUMBER(B201)),C201="",D201="",G201="",COUNT(E201:F201)&lt;&gt;COUNTA(E201:F201),E201&lt;0,F201&lt;0,AND(E201&gt;0,F201&gt;0),SUM(E201:F201)=0,COUNTIF(Categories!$A$6:$A$35,H201)&lt;&gt;1,AND(I201&lt;&gt;"Income",I201&lt;&gt;"Expense",I201&lt;&gt;"Transfer",I201&lt;&gt;"Other"),AND(I201="Transfer",J201=""),AND(K201&lt;&gt;"Cleared",K201&lt;&gt;"Pending"),AND(K201="Cleared",OR(NOT(ISNUMBER(L201)),L201&lt;B201)),AND(K201="Pending",L201&lt;&gt;"")),"REVIEW INPUT","OK"))</f>
        <v/>
      </c>
    </row>
    <row r="202" spans="1:13" x14ac:dyDescent="0.25">
      <c r="A202" s="4"/>
      <c r="B202" s="6"/>
      <c r="C202" s="4"/>
      <c r="D202" s="4"/>
      <c r="E202" s="7"/>
      <c r="F202" s="7"/>
      <c r="G202" s="4"/>
      <c r="H202" s="5"/>
      <c r="I202" t="str">
        <f>IF(H202="","",IFERROR(VLOOKUP(H202,Categories!$A$6:$B$35,2,FALSE),"UNMAPPED"))</f>
        <v/>
      </c>
      <c r="J202" s="4"/>
      <c r="K202" s="5"/>
      <c r="L202" s="6"/>
      <c r="M202" t="str">
        <f>IF(COUNTA(A202:H202,J202:L202)=0,"",IF(OR(A202="",COUNTIF($A$6:$A$205,A202)&lt;&gt;1,COUNTIF('Example Sources'!$A$6:$A$205,A202)&lt;&gt;1,COUNTIFS('Example Sources'!$A$6:$A$205,A202,'Example Sources'!$B$6:$B$205,B202,'Example Sources'!$C$6:$C$205,C202,'Example Sources'!$D$6:$D$205,D202,'Example Sources'!$E$6:$E$205,E202,'Example Sources'!$F$6:$F$205,F202,'Example Sources'!$G$6:$G$205,G202)&lt;&gt;1,NOT(ISNUMBER(B202)),C202="",D202="",G202="",COUNT(E202:F202)&lt;&gt;COUNTA(E202:F202),E202&lt;0,F202&lt;0,AND(E202&gt;0,F202&gt;0),SUM(E202:F202)=0,COUNTIF(Categories!$A$6:$A$35,H202)&lt;&gt;1,AND(I202&lt;&gt;"Income",I202&lt;&gt;"Expense",I202&lt;&gt;"Transfer",I202&lt;&gt;"Other"),AND(I202="Transfer",J202=""),AND(K202&lt;&gt;"Cleared",K202&lt;&gt;"Pending"),AND(K202="Cleared",OR(NOT(ISNUMBER(L202)),L202&lt;B202)),AND(K202="Pending",L202&lt;&gt;"")),"REVIEW INPUT","OK"))</f>
        <v/>
      </c>
    </row>
    <row r="203" spans="1:13" x14ac:dyDescent="0.25">
      <c r="A203" s="4"/>
      <c r="B203" s="6"/>
      <c r="C203" s="4"/>
      <c r="D203" s="4"/>
      <c r="E203" s="7"/>
      <c r="F203" s="7"/>
      <c r="G203" s="4"/>
      <c r="H203" s="5"/>
      <c r="I203" t="str">
        <f>IF(H203="","",IFERROR(VLOOKUP(H203,Categories!$A$6:$B$35,2,FALSE),"UNMAPPED"))</f>
        <v/>
      </c>
      <c r="J203" s="4"/>
      <c r="K203" s="5"/>
      <c r="L203" s="6"/>
      <c r="M203" t="str">
        <f>IF(COUNTA(A203:H203,J203:L203)=0,"",IF(OR(A203="",COUNTIF($A$6:$A$205,A203)&lt;&gt;1,COUNTIF('Example Sources'!$A$6:$A$205,A203)&lt;&gt;1,COUNTIFS('Example Sources'!$A$6:$A$205,A203,'Example Sources'!$B$6:$B$205,B203,'Example Sources'!$C$6:$C$205,C203,'Example Sources'!$D$6:$D$205,D203,'Example Sources'!$E$6:$E$205,E203,'Example Sources'!$F$6:$F$205,F203,'Example Sources'!$G$6:$G$205,G203)&lt;&gt;1,NOT(ISNUMBER(B203)),C203="",D203="",G203="",COUNT(E203:F203)&lt;&gt;COUNTA(E203:F203),E203&lt;0,F203&lt;0,AND(E203&gt;0,F203&gt;0),SUM(E203:F203)=0,COUNTIF(Categories!$A$6:$A$35,H203)&lt;&gt;1,AND(I203&lt;&gt;"Income",I203&lt;&gt;"Expense",I203&lt;&gt;"Transfer",I203&lt;&gt;"Other"),AND(I203="Transfer",J203=""),AND(K203&lt;&gt;"Cleared",K203&lt;&gt;"Pending"),AND(K203="Cleared",OR(NOT(ISNUMBER(L203)),L203&lt;B203)),AND(K203="Pending",L203&lt;&gt;"")),"REVIEW INPUT","OK"))</f>
        <v/>
      </c>
    </row>
    <row r="204" spans="1:13" x14ac:dyDescent="0.25">
      <c r="A204" s="4"/>
      <c r="B204" s="6"/>
      <c r="C204" s="4"/>
      <c r="D204" s="4"/>
      <c r="E204" s="7"/>
      <c r="F204" s="7"/>
      <c r="G204" s="4"/>
      <c r="H204" s="5"/>
      <c r="I204" t="str">
        <f>IF(H204="","",IFERROR(VLOOKUP(H204,Categories!$A$6:$B$35,2,FALSE),"UNMAPPED"))</f>
        <v/>
      </c>
      <c r="J204" s="4"/>
      <c r="K204" s="5"/>
      <c r="L204" s="6"/>
      <c r="M204" t="str">
        <f>IF(COUNTA(A204:H204,J204:L204)=0,"",IF(OR(A204="",COUNTIF($A$6:$A$205,A204)&lt;&gt;1,COUNTIF('Example Sources'!$A$6:$A$205,A204)&lt;&gt;1,COUNTIFS('Example Sources'!$A$6:$A$205,A204,'Example Sources'!$B$6:$B$205,B204,'Example Sources'!$C$6:$C$205,C204,'Example Sources'!$D$6:$D$205,D204,'Example Sources'!$E$6:$E$205,E204,'Example Sources'!$F$6:$F$205,F204,'Example Sources'!$G$6:$G$205,G204)&lt;&gt;1,NOT(ISNUMBER(B204)),C204="",D204="",G204="",COUNT(E204:F204)&lt;&gt;COUNTA(E204:F204),E204&lt;0,F204&lt;0,AND(E204&gt;0,F204&gt;0),SUM(E204:F204)=0,COUNTIF(Categories!$A$6:$A$35,H204)&lt;&gt;1,AND(I204&lt;&gt;"Income",I204&lt;&gt;"Expense",I204&lt;&gt;"Transfer",I204&lt;&gt;"Other"),AND(I204="Transfer",J204=""),AND(K204&lt;&gt;"Cleared",K204&lt;&gt;"Pending"),AND(K204="Cleared",OR(NOT(ISNUMBER(L204)),L204&lt;B204)),AND(K204="Pending",L204&lt;&gt;"")),"REVIEW INPUT","OK"))</f>
        <v/>
      </c>
    </row>
    <row r="205" spans="1:13" x14ac:dyDescent="0.25">
      <c r="A205" s="4"/>
      <c r="B205" s="6"/>
      <c r="C205" s="4"/>
      <c r="D205" s="4"/>
      <c r="E205" s="7"/>
      <c r="F205" s="7"/>
      <c r="G205" s="4"/>
      <c r="H205" s="5"/>
      <c r="I205" t="str">
        <f>IF(H205="","",IFERROR(VLOOKUP(H205,Categories!$A$6:$B$35,2,FALSE),"UNMAPPED"))</f>
        <v/>
      </c>
      <c r="J205" s="4"/>
      <c r="K205" s="5"/>
      <c r="L205" s="6"/>
      <c r="M205" t="str">
        <f>IF(COUNTA(A205:H205,J205:L205)=0,"",IF(OR(A205="",COUNTIF($A$6:$A$205,A205)&lt;&gt;1,COUNTIF('Example Sources'!$A$6:$A$205,A205)&lt;&gt;1,COUNTIFS('Example Sources'!$A$6:$A$205,A205,'Example Sources'!$B$6:$B$205,B205,'Example Sources'!$C$6:$C$205,C205,'Example Sources'!$D$6:$D$205,D205,'Example Sources'!$E$6:$E$205,E205,'Example Sources'!$F$6:$F$205,F205,'Example Sources'!$G$6:$G$205,G205)&lt;&gt;1,NOT(ISNUMBER(B205)),C205="",D205="",G205="",COUNT(E205:F205)&lt;&gt;COUNTA(E205:F205),E205&lt;0,F205&lt;0,AND(E205&gt;0,F205&gt;0),SUM(E205:F205)=0,COUNTIF(Categories!$A$6:$A$35,H205)&lt;&gt;1,AND(I205&lt;&gt;"Income",I205&lt;&gt;"Expense",I205&lt;&gt;"Transfer",I205&lt;&gt;"Other"),AND(I205="Transfer",J205=""),AND(K205&lt;&gt;"Cleared",K205&lt;&gt;"Pending"),AND(K205="Cleared",OR(NOT(ISNUMBER(L205)),L205&lt;B205)),AND(K205="Pending",L205&lt;&gt;"")),"REVIEW INPUT","OK"))</f>
        <v/>
      </c>
    </row>
  </sheetData>
  <autoFilter ref="A5:M205"/>
  <mergeCells count="1">
    <mergeCell ref="A3:M3"/>
  </mergeCells>
  <dataValidations count="10">
    <dataValidation type="date" allowBlank="1" showErrorMessage="1" errorStyle="stop" errorTitle="Enter a date" error="Use a real spreadsheet date, for example 2026-10-31." sqref="B10:B205">
      <formula1>2</formula1>
      <formula2>2958465</formula2>
    </dataValidation>
    <dataValidation type="date" allowBlank="1" showErrorMessage="1" errorStyle="stop" errorTitle="Enter a date" error="Use a real spreadsheet date, for example 2026-10-31." sqref="B6:B205">
      <formula1>2</formula1>
      <formula2>2958465</formula2>
    </dataValidation>
    <dataValidation type="decimal" operator="greaterThanOrEqual" allowBlank="1" showErrorMessage="1" errorStyle="stop" errorTitle="Positive amounts only" error="Enter zero or a positive number in the correct column." sqref="E10:F205">
      <formula1>0</formula1>
    </dataValidation>
    <dataValidation type="decimal" operator="greaterThanOrEqual" allowBlank="1" showErrorMessage="1" errorStyle="stop" errorTitle="Positive amounts only" error="Enter zero or a positive number in the correct column." sqref="E6:F205">
      <formula1>0</formula1>
    </dataValidation>
    <dataValidation type="list" allowBlank="1" showErrorMessage="1" errorStyle="stop" errorTitle="Choose a listed value" error="Select a value from the dropdown or update its reference sheet first." sqref="H10:H205">
      <formula1>BookCategories</formula1>
    </dataValidation>
    <dataValidation type="list" allowBlank="1" showErrorMessage="1" errorStyle="stop" errorTitle="Choose a listed value" error="Select a value from the dropdown or update its reference sheet first." sqref="H6:H205">
      <formula1>BookCategories</formula1>
    </dataValidation>
    <dataValidation type="list" allowBlank="1" showErrorMessage="1" errorStyle="stop" errorTitle="Choose a listed value" error="Select a value from the dropdown or update its reference sheet first." sqref="K10:K205">
      <formula1>"Cleared,Pending"</formula1>
    </dataValidation>
    <dataValidation type="list" allowBlank="1" showErrorMessage="1" errorStyle="stop" errorTitle="Choose a listed value" error="Select a value from the dropdown or update its reference sheet first." sqref="K6:K205">
      <formula1>"Cleared,Pending"</formula1>
    </dataValidation>
    <dataValidation type="date" allowBlank="1" showErrorMessage="1" errorStyle="stop" errorTitle="Enter a date" error="Use a real spreadsheet date, for example 2026-10-31." sqref="L10:L205">
      <formula1>2</formula1>
      <formula2>2958465</formula2>
    </dataValidation>
    <dataValidation type="date" allowBlank="1" showErrorMessage="1" errorStyle="stop" errorTitle="Enter a date" error="Use a real spreadsheet date, for example 2026-10-31." sqref="L6:L205">
      <formula1>2</formula1>
      <formula2>2958465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7" customWidth="1"/>
    <col min="2" max="3" width="19" customWidth="1"/>
    <col min="4" max="4" width="24" customWidth="1"/>
    <col min="5" max="8" width="19" customWidth="1"/>
    <col min="9" max="9" width="25" customWidth="1"/>
  </cols>
  <sheetData>
    <row r="1" ht="26" customHeight="1" spans="1:1" x14ac:dyDescent="0.25">
      <c r="A1" s="1" t="s">
        <v>139</v>
      </c>
    </row>
    <row r="2" spans="1:2" x14ac:dyDescent="0.25">
      <c r="A2" t="s">
        <v>63</v>
      </c>
      <c r="B2" s="6">
        <v>46296</v>
      </c>
    </row>
    <row r="3" ht="44" customHeight="1" spans="1:9" x14ac:dyDescent="0.25">
      <c r="A3" s="3" t="s">
        <v>64</v>
      </c>
      <c r="B3" s="3"/>
      <c r="C3" s="3"/>
      <c r="D3" s="3"/>
      <c r="E3" s="3"/>
      <c r="F3" s="3"/>
      <c r="G3" s="3"/>
      <c r="H3" s="3"/>
      <c r="I3" s="3"/>
    </row>
    <row r="5" ht="32" customHeight="1" spans="1:9" x14ac:dyDescent="0.25">
      <c r="A5" s="2" t="s">
        <v>65</v>
      </c>
      <c r="B5" s="2" t="s">
        <v>66</v>
      </c>
      <c r="C5" s="2" t="s">
        <v>67</v>
      </c>
      <c r="D5" s="2" t="s">
        <v>68</v>
      </c>
      <c r="E5" s="2" t="s">
        <v>69</v>
      </c>
      <c r="F5" s="2" t="s">
        <v>70</v>
      </c>
      <c r="G5" s="2" t="s">
        <v>71</v>
      </c>
      <c r="H5" s="2" t="s">
        <v>72</v>
      </c>
      <c r="I5" s="2" t="s">
        <v>73</v>
      </c>
    </row>
    <row r="6" spans="1:9" x14ac:dyDescent="0.25">
      <c r="A6" s="8">
        <f>DATE(YEAR($B$2),MONTH($B$2)+0,1)</f>
        <v>46296</v>
      </c>
      <c r="B6" s="9">
        <f>SUMIFS('Example Transactions'!$E$6:$E$205,'Example Transactions'!$B$6:$B$205,"&gt;="&amp;$A6,'Example Transactions'!$B$6:$B$205,"&lt;"&amp;DATE(YEAR($A6),MONTH($A6)+1,1),'Example Transactions'!$I$6:$I$205,"Income")-SUMIFS('Example Transactions'!$F$6:$F$205,'Example Transactions'!$B$6:$B$205,"&gt;="&amp;$A6,'Example Transactions'!$B$6:$B$205,"&lt;"&amp;DATE(YEAR($A6),MONTH($A6)+1,1),'Example Transactions'!$I$6:$I$205,"Income")</f>
        <v>1500</v>
      </c>
      <c r="C6" s="9">
        <f>SUMIFS('Example Transactions'!$F$6:$F$205,'Example Transactions'!$B$6:$B$205,"&gt;="&amp;$A6,'Example Transactions'!$B$6:$B$205,"&lt;"&amp;DATE(YEAR($A6),MONTH($A6)+1,1),'Example Transactions'!$I$6:$I$205,"Expense")-SUMIFS('Example Transactions'!$E$6:$E$205,'Example Transactions'!$B$6:$B$205,"&gt;="&amp;$A6,'Example Transactions'!$B$6:$B$205,"&lt;"&amp;DATE(YEAR($A6),MONTH($A6)+1,1),'Example Transactions'!$I$6:$I$205,"Expense")</f>
        <v>205</v>
      </c>
      <c r="D6" s="9">
        <f>B6-C6</f>
        <v>1295</v>
      </c>
      <c r="E6" s="9">
        <f>SUMIFS('Example Transactions'!$E$6:$E$205,'Example Transactions'!$B$6:$B$205,"&gt;="&amp;$A6,'Example Transactions'!$B$6:$B$205,"&lt;"&amp;DATE(YEAR($A6),MONTH($A6)+1,1),'Example Transactions'!$I$6:$I$205,"Transfer")</f>
        <v>300</v>
      </c>
      <c r="F6" s="9">
        <f>SUMIFS('Example Transactions'!$F$6:$F$205,'Example Transactions'!$B$6:$B$205,"&gt;="&amp;$A6,'Example Transactions'!$B$6:$B$205,"&lt;"&amp;DATE(YEAR($A6),MONTH($A6)+1,1),'Example Transactions'!$I$6:$I$205,"Transfer")</f>
        <v>300</v>
      </c>
      <c r="G6" s="9">
        <f>SUMIFS('Example Transactions'!$E$6:$E$205,'Example Transactions'!$B$6:$B$205,"&gt;="&amp;$A6,'Example Transactions'!$B$6:$B$205,"&lt;"&amp;DATE(YEAR($A6),MONTH($A6)+1,1),'Example Transactions'!$I$6:$I$205,"Other")</f>
        <v>0</v>
      </c>
      <c r="H6" s="9">
        <f>SUMIFS('Example Transactions'!$F$6:$F$205,'Example Transactions'!$B$6:$B$205,"&gt;="&amp;$A6,'Example Transactions'!$B$6:$B$205,"&lt;"&amp;DATE(YEAR($A6),MONTH($A6)+1,1),'Example Transactions'!$I$6:$I$205,"Other")</f>
        <v>0</v>
      </c>
      <c r="I6" s="9">
        <f>SUMIFS('Example Transactions'!$E$6:$E$205,'Example Transactions'!$B$6:$B$205,"&gt;="&amp;$A6,'Example Transactions'!$B$6:$B$205,"&lt;"&amp;DATE(YEAR($A6),MONTH($A6)+1,1))-SUMIFS('Example Transactions'!$F$6:$F$205,'Example Transactions'!$B$6:$B$205,"&gt;="&amp;$A6,'Example Transactions'!$B$6:$B$205,"&lt;"&amp;DATE(YEAR($A6),MONTH($A6)+1,1))</f>
        <v>1295</v>
      </c>
    </row>
    <row r="7" spans="1:9" x14ac:dyDescent="0.25">
      <c r="A7" s="8">
        <f>DATE(YEAR($B$2),MONTH($B$2)+1,1)</f>
        <v>46327</v>
      </c>
      <c r="B7" s="9">
        <f>SUMIFS('Example Transactions'!$E$6:$E$205,'Example Transactions'!$B$6:$B$205,"&gt;="&amp;$A7,'Example Transactions'!$B$6:$B$205,"&lt;"&amp;DATE(YEAR($A7),MONTH($A7)+1,1),'Example Transactions'!$I$6:$I$205,"Income")-SUMIFS('Example Transactions'!$F$6:$F$205,'Example Transactions'!$B$6:$B$205,"&gt;="&amp;$A7,'Example Transactions'!$B$6:$B$205,"&lt;"&amp;DATE(YEAR($A7),MONTH($A7)+1,1),'Example Transactions'!$I$6:$I$205,"Income")</f>
        <v>900</v>
      </c>
      <c r="C7" s="9">
        <f>SUMIFS('Example Transactions'!$F$6:$F$205,'Example Transactions'!$B$6:$B$205,"&gt;="&amp;$A7,'Example Transactions'!$B$6:$B$205,"&lt;"&amp;DATE(YEAR($A7),MONTH($A7)+1,1),'Example Transactions'!$I$6:$I$205,"Expense")-SUMIFS('Example Transactions'!$E$6:$E$205,'Example Transactions'!$B$6:$B$205,"&gt;="&amp;$A7,'Example Transactions'!$B$6:$B$205,"&lt;"&amp;DATE(YEAR($A7),MONTH($A7)+1,1),'Example Transactions'!$I$6:$I$205,"Expense")</f>
        <v>680</v>
      </c>
      <c r="D7" s="9">
        <f>B7-C7</f>
        <v>220</v>
      </c>
      <c r="E7" s="9">
        <f>SUMIFS('Example Transactions'!$E$6:$E$205,'Example Transactions'!$B$6:$B$205,"&gt;="&amp;$A7,'Example Transactions'!$B$6:$B$205,"&lt;"&amp;DATE(YEAR($A7),MONTH($A7)+1,1),'Example Transactions'!$I$6:$I$205,"Transfer")</f>
        <v>100</v>
      </c>
      <c r="F7" s="9">
        <f>SUMIFS('Example Transactions'!$F$6:$F$205,'Example Transactions'!$B$6:$B$205,"&gt;="&amp;$A7,'Example Transactions'!$B$6:$B$205,"&lt;"&amp;DATE(YEAR($A7),MONTH($A7)+1,1),'Example Transactions'!$I$6:$I$205,"Transfer")</f>
        <v>100</v>
      </c>
      <c r="G7" s="9">
        <f>SUMIFS('Example Transactions'!$E$6:$E$205,'Example Transactions'!$B$6:$B$205,"&gt;="&amp;$A7,'Example Transactions'!$B$6:$B$205,"&lt;"&amp;DATE(YEAR($A7),MONTH($A7)+1,1),'Example Transactions'!$I$6:$I$205,"Other")</f>
        <v>0</v>
      </c>
      <c r="H7" s="9">
        <f>SUMIFS('Example Transactions'!$F$6:$F$205,'Example Transactions'!$B$6:$B$205,"&gt;="&amp;$A7,'Example Transactions'!$B$6:$B$205,"&lt;"&amp;DATE(YEAR($A7),MONTH($A7)+1,1),'Example Transactions'!$I$6:$I$205,"Other")</f>
        <v>0</v>
      </c>
      <c r="I7" s="9">
        <f>SUMIFS('Example Transactions'!$E$6:$E$205,'Example Transactions'!$B$6:$B$205,"&gt;="&amp;$A7,'Example Transactions'!$B$6:$B$205,"&lt;"&amp;DATE(YEAR($A7),MONTH($A7)+1,1))-SUMIFS('Example Transactions'!$F$6:$F$205,'Example Transactions'!$B$6:$B$205,"&gt;="&amp;$A7,'Example Transactions'!$B$6:$B$205,"&lt;"&amp;DATE(YEAR($A7),MONTH($A7)+1,1))</f>
        <v>220</v>
      </c>
    </row>
    <row r="9" spans="1:9" x14ac:dyDescent="0.25">
      <c r="A9" t="s">
        <v>74</v>
      </c>
      <c r="B9" s="9">
        <f>SUM(B6:B7)</f>
        <v>2400</v>
      </c>
      <c r="C9" s="9">
        <f>SUM(C6:C7)</f>
        <v>885</v>
      </c>
      <c r="D9" s="9">
        <f>SUM(D6:D7)</f>
        <v>1515</v>
      </c>
      <c r="E9" s="9">
        <f>SUM(E6:E7)</f>
        <v>400</v>
      </c>
      <c r="F9" s="9">
        <f>SUM(F6:F7)</f>
        <v>400</v>
      </c>
      <c r="G9" s="9">
        <f>SUM(G6:G7)</f>
        <v>0</v>
      </c>
      <c r="H9" s="9">
        <f>SUM(H6:H7)</f>
        <v>0</v>
      </c>
      <c r="I9" s="9">
        <f>SUM(I6:I7)</f>
        <v>1515</v>
      </c>
    </row>
    <row r="11" spans="1:2" x14ac:dyDescent="0.25">
      <c r="A11" t="s">
        <v>75</v>
      </c>
      <c r="B11" s="10">
        <f>COUNTIF('Example Transactions'!M6:M205,"REVIEW INPUT")</f>
        <v>0</v>
      </c>
    </row>
    <row r="12" spans="1:2" x14ac:dyDescent="0.25">
      <c r="A12" t="s">
        <v>76</v>
      </c>
      <c r="B12" s="10">
        <f>COUNTA('Example Sources'!A6:A205)</f>
        <v>12</v>
      </c>
    </row>
    <row r="13" spans="1:2" x14ac:dyDescent="0.25">
      <c r="A13" t="s">
        <v>77</v>
      </c>
      <c r="B13" s="10">
        <f>COUNTA('Example Transactions'!A6:A205)</f>
        <v>12</v>
      </c>
    </row>
    <row r="14" spans="1:2" x14ac:dyDescent="0.25">
      <c r="A14" t="s">
        <v>78</v>
      </c>
      <c r="B14" s="10">
        <f>B12-B13</f>
        <v>0</v>
      </c>
    </row>
    <row r="15" spans="1:2" x14ac:dyDescent="0.25">
      <c r="A15" t="s">
        <v>79</v>
      </c>
      <c r="B15" s="9">
        <f>I9-(D9+E9-F9+G9-H9)</f>
        <v>0</v>
      </c>
    </row>
    <row r="16" spans="1:2" x14ac:dyDescent="0.25">
      <c r="A16" t="s">
        <v>80</v>
      </c>
      <c r="B16" s="10">
        <f>COUNT('Example Transactions'!B6:B205)-COUNTIFS('Example Transactions'!B6:B205,"&gt;="&amp;A6,'Example Transactions'!B6:B205,"&lt;"&amp;DATE(YEAR(A7),MONTH(A7)+1,1))</f>
        <v>0</v>
      </c>
    </row>
  </sheetData>
  <autoFilter ref="A5:I16"/>
  <mergeCells count="1">
    <mergeCell ref="A3:I3"/>
  </mergeCells>
  <dataValidations count="1">
    <dataValidation type="date" allowBlank="1" showErrorMessage="1" errorStyle="stop" errorTitle="Enter a date" error="Use a real spreadsheet date, for example 2026-10-31." sqref="B2">
      <formula1>2</formula1>
      <formula2>2958465</formula2>
    </dataValidation>
  </dataValidation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workbookViewId="0">
      <pane ySplit="5" topLeftCell="A6" activePane="bottomLeft" state="frozen"/>
      <selection pane="bottomLeft"/>
    </sheetView>
  </sheetViews>
  <sheetFormatPr defaultRowHeight="20" outlineLevelRow="0" outlineLevelCol="0" x14ac:dyDescent="55" customHeight="1"/>
  <cols>
    <col min="1" max="1" width="17" customWidth="1"/>
    <col min="2" max="2" width="19" customWidth="1"/>
    <col min="3" max="4" width="18" customWidth="1"/>
    <col min="5" max="5" width="19" customWidth="1"/>
    <col min="6" max="6" width="20" customWidth="1"/>
    <col min="7" max="8" width="18" customWidth="1"/>
    <col min="9" max="10" width="20" customWidth="1"/>
  </cols>
  <sheetData>
    <row r="1" ht="26" customHeight="1" spans="1:1" x14ac:dyDescent="0.25">
      <c r="A1" s="1" t="s">
        <v>140</v>
      </c>
    </row>
    <row r="2" spans="1:5" x14ac:dyDescent="0.25">
      <c r="A2" t="s">
        <v>48</v>
      </c>
      <c r="B2" s="4" t="s">
        <v>82</v>
      </c>
      <c r="D2" t="s">
        <v>83</v>
      </c>
      <c r="E2" s="7">
        <v>1000</v>
      </c>
    </row>
    <row r="3" ht="44" customHeight="1" spans="1:10" x14ac:dyDescent="0.25">
      <c r="A3" s="3" t="s">
        <v>84</v>
      </c>
      <c r="B3" s="3"/>
      <c r="C3" s="3"/>
      <c r="D3" s="3"/>
      <c r="E3" s="3"/>
      <c r="F3" s="3"/>
      <c r="G3" s="3"/>
      <c r="H3" s="3"/>
      <c r="I3" s="3"/>
      <c r="J3" s="3"/>
    </row>
    <row r="5" ht="32" customHeight="1" spans="1:10" x14ac:dyDescent="0.25">
      <c r="A5" s="2" t="s">
        <v>65</v>
      </c>
      <c r="B5" s="2" t="s">
        <v>83</v>
      </c>
      <c r="C5" s="2" t="s">
        <v>85</v>
      </c>
      <c r="D5" s="2" t="s">
        <v>86</v>
      </c>
      <c r="E5" s="2" t="s">
        <v>87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92</v>
      </c>
    </row>
    <row r="6" spans="1:10" x14ac:dyDescent="0.25">
      <c r="A6" s="8">
        <f>'Example Summary'!A6</f>
        <v>46296</v>
      </c>
      <c r="B6" s="9">
        <f>$E$2</f>
        <v>1000</v>
      </c>
      <c r="C6" s="9">
        <f>SUMIFS('Example Transactions'!$E$6:$E$205,'Example Transactions'!$C$6:$C$205,$B$2,'Example Transactions'!$B$6:$B$205,"&gt;="&amp;A6,'Example Transactions'!$B$6:$B$205,"&lt;"&amp;DATE(YEAR(A6),MONTH(A6)+1,1))</f>
        <v>1500</v>
      </c>
      <c r="D6" s="9">
        <f>SUMIFS('Example Transactions'!$F$6:$F$205,'Example Transactions'!$C$6:$C$205,$B$2,'Example Transactions'!$B$6:$B$205,"&gt;="&amp;A6,'Example Transactions'!$B$6:$B$205,"&lt;"&amp;DATE(YEAR(A6),MONTH(A6)+1,1))</f>
        <v>505</v>
      </c>
      <c r="E6" s="9">
        <f>B6+C6-D6</f>
        <v>1995</v>
      </c>
      <c r="F6" s="7">
        <v>1995</v>
      </c>
      <c r="G6" s="9">
        <f>SUMIFS('Example Transactions'!$E$6:$E$205,'Example Transactions'!$C$6:$C$205,$B$2,'Example Transactions'!$B$6:$B$205,"&lt;"&amp;DATE(YEAR(A6),MONTH(A6)+1,1),'Example Transactions'!$L$6:$L$205,"")+SUMIFS('Example Transactions'!$E$6:$E$205,'Example Transactions'!$C$6:$C$205,$B$2,'Example Transactions'!$B$6:$B$205,"&lt;"&amp;DATE(YEAR(A6),MONTH(A6)+1,1),'Example Transactions'!$L$6:$L$205,"&gt;="&amp;DATE(YEAR(A6),MONTH(A6)+1,1))</f>
        <v>0</v>
      </c>
      <c r="H6" s="9">
        <f>SUMIFS('Example Transactions'!$F$6:$F$205,'Example Transactions'!$C$6:$C$205,$B$2,'Example Transactions'!$B$6:$B$205,"&lt;"&amp;DATE(YEAR(A6),MONTH(A6)+1,1),'Example Transactions'!$L$6:$L$205,"")+SUMIFS('Example Transactions'!$F$6:$F$205,'Example Transactions'!$C$6:$C$205,$B$2,'Example Transactions'!$B$6:$B$205,"&lt;"&amp;DATE(YEAR(A6),MONTH(A6)+1,1),'Example Transactions'!$L$6:$L$205,"&gt;="&amp;DATE(YEAR(A6),MONTH(A6)+1,1))</f>
        <v>0</v>
      </c>
      <c r="I6" s="9">
        <f>IF(F6="","",F6+G6-H6)</f>
        <v>1995</v>
      </c>
      <c r="J6" s="9">
        <f>IF(F6="","",E6-I6)</f>
        <v>0</v>
      </c>
    </row>
    <row r="7" spans="1:10" x14ac:dyDescent="0.25">
      <c r="A7" s="8">
        <f>'Example Summary'!A7</f>
        <v>46327</v>
      </c>
      <c r="B7" s="9">
        <f>E6</f>
        <v>1995</v>
      </c>
      <c r="C7" s="9">
        <f>SUMIFS('Example Transactions'!$E$6:$E$205,'Example Transactions'!$C$6:$C$205,$B$2,'Example Transactions'!$B$6:$B$205,"&gt;="&amp;A7,'Example Transactions'!$B$6:$B$205,"&lt;"&amp;DATE(YEAR(A7),MONTH(A7)+1,1))</f>
        <v>1000</v>
      </c>
      <c r="D7" s="9">
        <f>SUMIFS('Example Transactions'!$F$6:$F$205,'Example Transactions'!$C$6:$C$205,$B$2,'Example Transactions'!$B$6:$B$205,"&gt;="&amp;A7,'Example Transactions'!$B$6:$B$205,"&lt;"&amp;DATE(YEAR(A7),MONTH(A7)+1,1))</f>
        <v>680</v>
      </c>
      <c r="E7" s="9">
        <f>B7+C7-D7</f>
        <v>2315</v>
      </c>
      <c r="F7" s="7">
        <v>2390</v>
      </c>
      <c r="G7" s="9">
        <f>SUMIFS('Example Transactions'!$E$6:$E$205,'Example Transactions'!$C$6:$C$205,$B$2,'Example Transactions'!$B$6:$B$205,"&lt;"&amp;DATE(YEAR(A7),MONTH(A7)+1,1),'Example Transactions'!$L$6:$L$205,"")+SUMIFS('Example Transactions'!$E$6:$E$205,'Example Transactions'!$C$6:$C$205,$B$2,'Example Transactions'!$B$6:$B$205,"&lt;"&amp;DATE(YEAR(A7),MONTH(A7)+1,1),'Example Transactions'!$L$6:$L$205,"&gt;="&amp;DATE(YEAR(A7),MONTH(A7)+1,1))</f>
        <v>0</v>
      </c>
      <c r="H7" s="9">
        <f>SUMIFS('Example Transactions'!$F$6:$F$205,'Example Transactions'!$C$6:$C$205,$B$2,'Example Transactions'!$B$6:$B$205,"&lt;"&amp;DATE(YEAR(A7),MONTH(A7)+1,1),'Example Transactions'!$L$6:$L$205,"")+SUMIFS('Example Transactions'!$F$6:$F$205,'Example Transactions'!$C$6:$C$205,$B$2,'Example Transactions'!$B$6:$B$205,"&lt;"&amp;DATE(YEAR(A7),MONTH(A7)+1,1),'Example Transactions'!$L$6:$L$205,"&gt;="&amp;DATE(YEAR(A7),MONTH(A7)+1,1))</f>
        <v>75</v>
      </c>
      <c r="I7" s="9">
        <f>IF(F7="","",F7+G7-H7)</f>
        <v>2315</v>
      </c>
      <c r="J7" s="9">
        <f>IF(F7="","",E7-I7)</f>
        <v>0</v>
      </c>
    </row>
    <row r="10" spans="1:10" x14ac:dyDescent="0.25">
      <c r="A10" t="s">
        <v>93</v>
      </c>
      <c r="B10" t="s">
        <v>94</v>
      </c>
      <c r="C10"/>
      <c r="D10"/>
      <c r="E10"/>
      <c r="F10"/>
      <c r="G10"/>
      <c r="H10"/>
      <c r="I10"/>
      <c r="J10"/>
    </row>
    <row r="11" spans="1:10" x14ac:dyDescent="0.25">
      <c r="A11" t="s">
        <v>95</v>
      </c>
      <c r="B11" t="s">
        <v>96</v>
      </c>
      <c r="C11"/>
      <c r="D11"/>
      <c r="E11"/>
      <c r="F11"/>
      <c r="G11"/>
      <c r="H11"/>
      <c r="I11"/>
      <c r="J11"/>
    </row>
  </sheetData>
  <autoFilter ref="A5:J11"/>
  <mergeCells count="3">
    <mergeCell ref="A3:J3"/>
    <mergeCell ref="B10:J10"/>
    <mergeCell ref="B11:J11"/>
  </mergeCells>
  <pageMargins left="0.35" right="0.35" top="0.5" bottom="0.5" header="0.2" footer="0.2"/>
  <pageSetup paperSize="9" orientation="landscape" fitToWidth="1" fitToHeight="0"/>
  <headerFooter>
    <oddFooter>&amp;LFulla Ledger | Educational template&amp;RPage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Instructions</vt:lpstr>
      <vt:lpstr>Categories</vt:lpstr>
      <vt:lpstr>Source Rows</vt:lpstr>
      <vt:lpstr>Transactions</vt:lpstr>
      <vt:lpstr>Monthly Summary</vt:lpstr>
      <vt:lpstr>Reconciliation Handoff</vt:lpstr>
      <vt:lpstr>Example Sources</vt:lpstr>
      <vt:lpstr>Example Transactions</vt:lpstr>
      <vt:lpstr>Example Summary</vt:lpstr>
      <vt:lpstr>Example Handoff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Fulla Ledger</dc:creator>
  <dc:title>Small-business bookkeeping template</dc:title>
  <dc:subject/>
  <dc:description/>
  <cp:keywords/>
  <cp:category/>
  <cp:lastModifiedBy>Unknown</cp:lastModifiedBy>
  <dcterms:created xsi:type="dcterms:W3CDTF">2026-11-01T00:00:00Z</dcterms:created>
  <dcterms:modified xsi:type="dcterms:W3CDTF">2026-11-01T00:00:00Z</dcterms:modified>
</cp:coreProperties>
</file>